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C:\Users\chaparimwi\Downloads\"/>
    </mc:Choice>
  </mc:AlternateContent>
  <xr:revisionPtr revIDLastSave="0" documentId="8_{EC8FF148-927A-4C63-BE23-F63273E3C939}" xr6:coauthVersionLast="45" xr6:coauthVersionMax="45" xr10:uidLastSave="{00000000-0000-0000-0000-000000000000}"/>
  <bookViews>
    <workbookView xWindow="-110" yWindow="-110" windowWidth="19420" windowHeight="10420" xr2:uid="{00000000-000D-0000-FFFF-FFFF00000000}"/>
  </bookViews>
  <sheets>
    <sheet name="Start Here" sheetId="1" r:id="rId1"/>
    <sheet name="Average Deal Size" sheetId="2" r:id="rId2"/>
    <sheet name="Win Rate" sheetId="3" r:id="rId3"/>
    <sheet name="DemoClose Ratio" sheetId="4" r:id="rId4"/>
    <sheet name="Quota Setting Calculator" sheetId="5" r:id="rId5"/>
    <sheet name="Commission Calculator" sheetId="6" r:id="rId6"/>
    <sheet name="Customer Acquisition Cost (CAC)" sheetId="7" r:id="rId7"/>
    <sheet name="Customer Lifetime Value (CLV)" sheetId="8" r:id="rId8"/>
    <sheet name="CAC-to-CLV" sheetId="9" r:id="rId9"/>
    <sheet name="Revenue by Product" sheetId="10" r:id="rId10"/>
    <sheet name="Customer Retention Rate" sheetId="11" r:id="rId11"/>
    <sheet name="Revenue Churn" sheetId="12" r:id="rId12"/>
    <sheet name="Employee Turnover Rate" sheetId="13" r:id="rId13"/>
  </sheets>
  <externalReferences>
    <externalReference r:id="rId14"/>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1" i="13" l="1"/>
  <c r="G25" i="12"/>
  <c r="G26" i="12" s="1"/>
  <c r="G27" i="12" s="1"/>
  <c r="G28" i="12" s="1"/>
  <c r="G29" i="12" s="1"/>
  <c r="G30" i="12" s="1"/>
  <c r="G31" i="12" s="1"/>
  <c r="G32" i="12" s="1"/>
  <c r="G24" i="12"/>
  <c r="F24" i="12"/>
  <c r="F25" i="12" s="1"/>
  <c r="F26" i="12" s="1"/>
  <c r="F27" i="12" s="1"/>
  <c r="F28" i="12" s="1"/>
  <c r="F29" i="12" s="1"/>
  <c r="F30" i="12" s="1"/>
  <c r="F31" i="12" s="1"/>
  <c r="F32" i="12" s="1"/>
  <c r="E24" i="12"/>
  <c r="E25" i="12" s="1"/>
  <c r="E26" i="12" s="1"/>
  <c r="E27" i="12" s="1"/>
  <c r="E28" i="12" s="1"/>
  <c r="E29" i="12" s="1"/>
  <c r="E30" i="12" s="1"/>
  <c r="E31" i="12" s="1"/>
  <c r="E32" i="12" s="1"/>
  <c r="D24" i="12"/>
  <c r="D25" i="12" s="1"/>
  <c r="D26" i="12" s="1"/>
  <c r="D27" i="12" s="1"/>
  <c r="D28" i="12" s="1"/>
  <c r="D29" i="12" s="1"/>
  <c r="D30" i="12" s="1"/>
  <c r="D31" i="12" s="1"/>
  <c r="D32" i="12" s="1"/>
  <c r="C24" i="12"/>
  <c r="C25" i="12" s="1"/>
  <c r="C26" i="12" s="1"/>
  <c r="C27" i="12" s="1"/>
  <c r="C28" i="12" s="1"/>
  <c r="C29" i="12" s="1"/>
  <c r="C30" i="12" s="1"/>
  <c r="C31" i="12" s="1"/>
  <c r="C32" i="12" s="1"/>
  <c r="C14" i="12"/>
  <c r="B24" i="12" s="1"/>
  <c r="B25" i="12" s="1"/>
  <c r="B26" i="12" s="1"/>
  <c r="B27" i="12" s="1"/>
  <c r="B28" i="12" s="1"/>
  <c r="B29" i="12" s="1"/>
  <c r="B30" i="12" s="1"/>
  <c r="B31" i="12" s="1"/>
  <c r="B32" i="12" s="1"/>
  <c r="F13" i="12"/>
  <c r="C11" i="11"/>
  <c r="D14" i="10"/>
  <c r="C10" i="9"/>
  <c r="C9" i="9"/>
  <c r="C8" i="9"/>
  <c r="C10" i="8"/>
  <c r="C11" i="7"/>
  <c r="D69" i="6"/>
  <c r="D68" i="6"/>
  <c r="D67" i="6"/>
  <c r="D66" i="6"/>
  <c r="D65" i="6"/>
  <c r="D64" i="6"/>
  <c r="D63" i="6"/>
  <c r="D62" i="6"/>
  <c r="D61" i="6"/>
  <c r="D60" i="6"/>
  <c r="D59" i="6"/>
  <c r="D58" i="6"/>
  <c r="D57" i="6"/>
  <c r="D56" i="6"/>
  <c r="D55" i="6"/>
  <c r="D54" i="6"/>
  <c r="D53" i="6"/>
  <c r="D52" i="6"/>
  <c r="D51" i="6"/>
  <c r="D50" i="6"/>
  <c r="D49" i="6"/>
  <c r="D48" i="6"/>
  <c r="D47" i="6"/>
  <c r="D46" i="6"/>
  <c r="D45" i="6"/>
  <c r="D44" i="6"/>
  <c r="D43" i="6"/>
  <c r="D42" i="6"/>
  <c r="D41" i="6"/>
  <c r="D40" i="6"/>
  <c r="D39" i="6"/>
  <c r="D38" i="6"/>
  <c r="D37" i="6"/>
  <c r="D36" i="6"/>
  <c r="D35" i="6"/>
  <c r="D34" i="6"/>
  <c r="D33" i="6"/>
  <c r="D32" i="6"/>
  <c r="D31" i="6"/>
  <c r="D30" i="6"/>
  <c r="D29" i="6"/>
  <c r="D28" i="6"/>
  <c r="D27" i="6"/>
  <c r="D26" i="6"/>
  <c r="D25" i="6"/>
  <c r="D24" i="6"/>
  <c r="D23" i="6"/>
  <c r="D22" i="6"/>
  <c r="F21" i="6"/>
  <c r="H21" i="6" s="1"/>
  <c r="D21" i="6"/>
  <c r="C11" i="6"/>
  <c r="C10" i="5"/>
  <c r="D10" i="4"/>
  <c r="D19" i="3"/>
  <c r="D17" i="3"/>
  <c r="D10" i="2"/>
  <c r="F22" i="6" l="1"/>
  <c r="G21" i="6"/>
  <c r="F23" i="6" l="1"/>
  <c r="H22" i="6"/>
  <c r="G22" i="6"/>
  <c r="H23" i="6" l="1"/>
  <c r="G23" i="6"/>
  <c r="F24" i="6"/>
  <c r="F25" i="6" l="1"/>
  <c r="H24" i="6"/>
  <c r="G24" i="6"/>
  <c r="H25" i="6" l="1"/>
  <c r="G25" i="6"/>
  <c r="F26" i="6"/>
  <c r="F27" i="6" l="1"/>
  <c r="H26" i="6"/>
  <c r="G26" i="6"/>
  <c r="H27" i="6" l="1"/>
  <c r="G27" i="6"/>
  <c r="F28" i="6"/>
  <c r="F29" i="6" l="1"/>
  <c r="H28" i="6"/>
  <c r="G28" i="6"/>
  <c r="H29" i="6" l="1"/>
  <c r="G29" i="6"/>
  <c r="F30" i="6"/>
  <c r="F31" i="6" l="1"/>
  <c r="H30" i="6"/>
  <c r="G30" i="6"/>
  <c r="H31" i="6" l="1"/>
  <c r="G31" i="6"/>
  <c r="F32" i="6"/>
  <c r="H32" i="6" l="1"/>
  <c r="G32" i="6"/>
</calcChain>
</file>

<file path=xl/sharedStrings.xml><?xml version="1.0" encoding="utf-8"?>
<sst xmlns="http://schemas.openxmlformats.org/spreadsheetml/2006/main" count="236" uniqueCount="185">
  <si>
    <t>Your Toolkit:</t>
  </si>
  <si>
    <t>Average Deal Size</t>
  </si>
  <si>
    <t>Free CRM Software
Your Whole Business 
Will Use</t>
  </si>
  <si>
    <t>Win Rate</t>
  </si>
  <si>
    <t>Demo:Close Ratio</t>
  </si>
  <si>
    <t>Quota Setting Calculator</t>
  </si>
  <si>
    <t xml:space="preserve">     Sales Metrics</t>
  </si>
  <si>
    <t>Commission Calculator</t>
  </si>
  <si>
    <t>Customer Acquisition Cost (CAC)</t>
  </si>
  <si>
    <t>Get Started</t>
  </si>
  <si>
    <t>Customer Lifetime Value (CLV)</t>
  </si>
  <si>
    <t xml:space="preserve">     Calculator</t>
  </si>
  <si>
    <t>CAC-to-CLV</t>
  </si>
  <si>
    <t>Revenue by Product</t>
  </si>
  <si>
    <t>100% free with something for everyone</t>
  </si>
  <si>
    <t>Customer Retention Rate</t>
  </si>
  <si>
    <t>Revenue Churn</t>
  </si>
  <si>
    <t>Employee Turnover Rate</t>
  </si>
  <si>
    <r>
      <rPr>
        <sz val="11"/>
        <color rgb="FFFFFFFF"/>
        <rFont val="Avenir"/>
      </rPr>
      <t xml:space="preserve">   
Welcome to the Sales Performance Metrics and KPI Calculator brought to you by </t>
    </r>
    <r>
      <rPr>
        <u/>
        <sz val="11"/>
        <color rgb="FF00A4BD"/>
        <rFont val="Avenir"/>
      </rPr>
      <t>QuotaPath</t>
    </r>
    <r>
      <rPr>
        <sz val="11"/>
        <color rgb="FFFFFFFF"/>
        <rFont val="Avenir"/>
      </rPr>
      <t xml:space="preserve"> and HubSpot.
This worksheet contains pre-made calculator templates for you to determine your key sales and customer satisfaction metrics. 
In order to help automate many functions within this worksheet, check out </t>
    </r>
    <r>
      <rPr>
        <u/>
        <sz val="11"/>
        <color rgb="FF00A4BD"/>
        <rFont val="Avenir"/>
      </rPr>
      <t xml:space="preserve">QuotaPath's commission and quota tracking tool </t>
    </r>
    <r>
      <rPr>
        <sz val="11"/>
        <color rgb="FFFFFFFF"/>
        <rFont val="Avenir"/>
      </rPr>
      <t xml:space="preserve">and </t>
    </r>
    <r>
      <rPr>
        <u/>
        <sz val="11"/>
        <color rgb="FF00A4BD"/>
        <rFont val="Avenir"/>
      </rPr>
      <t>HubSpot CRM</t>
    </r>
    <r>
      <rPr>
        <sz val="11"/>
        <color rgb="FFFFFFFF"/>
        <rFont val="Avenir"/>
      </rPr>
      <t xml:space="preserve">.                                                     
                        </t>
    </r>
  </si>
  <si>
    <t>All-in-one sales 
performance 
software solution</t>
  </si>
  <si>
    <t>Try For Free Today</t>
  </si>
  <si>
    <t xml:space="preserve">Book a Personalized Demo	</t>
  </si>
  <si>
    <t>What is 'Average Deal Size'?</t>
  </si>
  <si>
    <t>Average Deal Size (also sometimes called Average Contract Value) divides the total revenue generated in a given time period by the number of deals won in that same time period. Remember to stay consistent in your times chosen (month, quarter, year) and your type of revenue (ARR, MRR, Bookings).</t>
  </si>
  <si>
    <t>How to Get Data</t>
  </si>
  <si>
    <r>
      <rPr>
        <sz val="12"/>
        <color rgb="FF2D3E50"/>
        <rFont val="Avenir"/>
      </rPr>
      <t xml:space="preserve">Reference your CRM (Customer Relationship Management) tool to see how many deals were won in the specified time frame and how much revenue was generated during the same time period. 
If you don't have a CRM, check out </t>
    </r>
    <r>
      <rPr>
        <u/>
        <sz val="12"/>
        <color rgb="FF00A4BD"/>
        <rFont val="Avenir"/>
      </rPr>
      <t>HubSpot CRM</t>
    </r>
    <r>
      <rPr>
        <sz val="12"/>
        <color rgb="FF00A4BD"/>
        <rFont val="Avenir"/>
      </rPr>
      <t>.</t>
    </r>
  </si>
  <si>
    <t>How to Use Average Deal Size</t>
  </si>
  <si>
    <t>Average Deal Size doesn't provide much information when looked at in a vacuum. Instead, use it to compare how your average deal size changes over time, for certain reps,  across regions, between partners, etc.</t>
  </si>
  <si>
    <t xml:space="preserve">Additional Resources: </t>
  </si>
  <si>
    <t>https://blog.hubspot.com/sales/sales-performance-metrics</t>
  </si>
  <si>
    <t>Calculator</t>
  </si>
  <si>
    <t>Number of Deals Won</t>
  </si>
  <si>
    <t>Revenue</t>
  </si>
  <si>
    <t>Avg. Deal Size</t>
  </si>
  <si>
    <t>What is Win Rate?</t>
  </si>
  <si>
    <t>Win Rate compares the number of deals won versus deals lost.</t>
  </si>
  <si>
    <t>Reference your CRM (Customer Relationship Management) tool to see how many deals were won and lost.</t>
  </si>
  <si>
    <t>How to Use Win Rate</t>
  </si>
  <si>
    <t xml:space="preserve">Much like Average Deal Size, Win Rate doesn't tell you a lot in a vaccum. Instead, focus on comparing Win Rate over time, between reps, across regions, etc. Ideally, you'd want to see the percentage of deals won growing over time. 
You can further analyze your win-loss review by comparing reasons for lost deals – which sums automatically – or just enter your total lost deals. </t>
  </si>
  <si>
    <t xml:space="preserve">https://blog.hubspot.com/sales/questions-to-ask-win-loss-review
https://www.quotapath.com/blog/key-sales-metrics/                                </t>
  </si>
  <si>
    <t>Won Deals</t>
  </si>
  <si>
    <t>Total Deals Won</t>
  </si>
  <si>
    <t>Lost Deals</t>
  </si>
  <si>
    <t>Lost – [Reason 1]</t>
  </si>
  <si>
    <t>Lost – [Reason 2]</t>
  </si>
  <si>
    <t>Lost – [Reason 3]</t>
  </si>
  <si>
    <t>Lost – [Reason 4]</t>
  </si>
  <si>
    <t>Total Deals Lost</t>
  </si>
  <si>
    <t/>
  </si>
  <si>
    <t>Win Rate (%)</t>
  </si>
  <si>
    <t>Demo:Close Rate</t>
  </si>
  <si>
    <t>What is Demo:Close Rate?</t>
  </si>
  <si>
    <t>Demo:Close Rate tells you how many demos, on average, need to be run in order to win a deal. For example, if your Demo:Close Rate is 7, then you need to run 7 demos to close a deal.</t>
  </si>
  <si>
    <t>Reference your CRM (Customer Relationship Management) tool to see how many deals were won and how many demos were run. If you don't use 'demos' then meetings, calls, etc. can substitute.</t>
  </si>
  <si>
    <t>How to Use Demo:Close Rate</t>
  </si>
  <si>
    <t xml:space="preserve">Much like Win Rate, Demo:Close Rate doesn't tell you a lot in a vaccum. Instead, focus on comparing Demo:Close Rate over time, between reps, across regions, etc. Ideally, you'd want to see this number go down over time. </t>
  </si>
  <si>
    <t>https://www.quotapath.com/blog/sales-goals/</t>
  </si>
  <si>
    <t>Total Demos Run</t>
  </si>
  <si>
    <t>What is a Quota?</t>
  </si>
  <si>
    <t>Quotas are the amount of revenue that employees are expected to contribute to the business. Though quotas can be non-monetary, this calculator is specifically designed for revenue based quotas.</t>
  </si>
  <si>
    <t xml:space="preserve">You need the employee's On-Target Earnings (OTE) and a multiplier for that. OTE is equal to the employee's annual base salary plus the amount they would earn in commission if they hit 100% of their quota for a year. The standard multiplier for SaaS companies is 5x, meaning that the employee is responsible for 5 times their annual take-home. However, this multiplier is usually lower for companies with less revenue, as low as 2x, and higher for companies with more revenue, as high as 10x. </t>
  </si>
  <si>
    <t>How to Use a Quota</t>
  </si>
  <si>
    <t>Quotas are introduced when the organization wants to set a bar for performance. While many organizations consider this to be the goal all salespeople should strive for, it is rarely the minimum acceptable bar. You should shoot for a quota that 75% of your reps hit every month/quarter.</t>
  </si>
  <si>
    <t>https://www.quotapath.com/blog/standard-commission-rate/</t>
  </si>
  <si>
    <t>On-Target Earnings (OTE)</t>
  </si>
  <si>
    <t>Quota to OTE Multiplier</t>
  </si>
  <si>
    <t>Annual Quota</t>
  </si>
  <si>
    <t>How to Use This Sales Commission Calculator:</t>
  </si>
  <si>
    <t>Automate Commissions &amp; Forecast Revenue in 1 Dashboard with QuotaPath</t>
  </si>
  <si>
    <t>Step 1</t>
  </si>
  <si>
    <t>Input your compensation plan components below:</t>
  </si>
  <si>
    <t>Design comp plans, automate commissions with CRM integrations, forecast revenue and schedule payouts. Trusted by 1,000s of leading sales pros</t>
  </si>
  <si>
    <t>Base Salary</t>
  </si>
  <si>
    <t>Commission Rate</t>
  </si>
  <si>
    <t>Quota</t>
  </si>
  <si>
    <t>Quota Frequency</t>
  </si>
  <si>
    <t>Quarterly</t>
  </si>
  <si>
    <t>Setup takes less than 10 minutes</t>
  </si>
  <si>
    <t>On-Target Earnings</t>
  </si>
  <si>
    <t>Try it For Free Today</t>
  </si>
  <si>
    <t>Step 2</t>
  </si>
  <si>
    <t>Input your deals in the table below (left).</t>
  </si>
  <si>
    <t>Step 3</t>
  </si>
  <si>
    <t>View your total sales and commissions to keep track of your attainment goals and monthly commissions (table, right).</t>
  </si>
  <si>
    <t>Deals &amp; Commission</t>
  </si>
  <si>
    <t>Commission by Month</t>
  </si>
  <si>
    <t>Deal Name</t>
  </si>
  <si>
    <t>Close Date</t>
  </si>
  <si>
    <t>Amount</t>
  </si>
  <si>
    <t>Commission</t>
  </si>
  <si>
    <t>Month</t>
  </si>
  <si>
    <t>Total Sales</t>
  </si>
  <si>
    <t>Total Commission</t>
  </si>
  <si>
    <t>Acme Corp</t>
  </si>
  <si>
    <t>Dunder Mifflin</t>
  </si>
  <si>
    <t>Stark Industries</t>
  </si>
  <si>
    <t>What is CAC?</t>
  </si>
  <si>
    <t xml:space="preserve">Customer acquisition cost, or CAC, is the amount of money spent on sales and marketing required to close a deal. It is calculated by summing a company's total sales and marketing spend and dividing it by the number of new customers. Companies can calculate CAC for a given time period or all time, and the metric is helpful to compare the effectiveness of different marketing tactics and strategies. A lower CAC is better, as it suggests your marketing and sales teams are efficient and properly scaled. </t>
  </si>
  <si>
    <t>Gathering all the data for your CAC can be exhausting, but it is an incredibly important metric to know. You should include all the expenses related to sales and marketing in your CAC. This includes: Ad Spend, Salaries, Commission, Creative Costs, Software Costs, etc.</t>
  </si>
  <si>
    <t>How to Use CAC</t>
  </si>
  <si>
    <t>CAC is a great metric because it allows you a view into exactly how much you're spending to acquire a customer, however it doesn't mean a ton without comparing it to other metrics like CLV. See the CAC-to-CLV tab for this calculation.</t>
  </si>
  <si>
    <t>https://blog.hubspot.com/service/what-does-cac-stand-for</t>
  </si>
  <si>
    <t>Amount Spent on Sales</t>
  </si>
  <si>
    <t>Amount Spent on Marketing</t>
  </si>
  <si>
    <t xml:space="preserve">New Customers Acquired </t>
  </si>
  <si>
    <t>Customer Acquisition Cost</t>
  </si>
  <si>
    <t>Customer Lifetime Value</t>
  </si>
  <si>
    <t>What is CLV?</t>
  </si>
  <si>
    <t xml:space="preserve">Customer lifetime value (CLV), also sometimes called Lifetime Value (LTV), equates to the revenue an average customer will provide a company before they discontinue their patronage. There are a few different equations used to calculate CLV, but for our purposes, we'll be using the simple CLV formula to multiply average annual revenue by the average lifespan of a customer. </t>
  </si>
  <si>
    <t>We already found Average Deal Size and for many organizations this is the same number as Average Annual Revenue, so you can use that number unless you know it's different. As for the average lifetime of the customer, this can be tough because a company that has only been with you for a year but is likely to renew can skew your statistics. If you have a large percentage of clients that churn after just one year (&gt;30%) then you should include your 1 year deals. If your clients are exceptionally loyal, you can include only churned and renewed customers in your calculation.</t>
  </si>
  <si>
    <t>How to Use CLV</t>
  </si>
  <si>
    <t xml:space="preserve">You'll see in another tab (CAC-to-CLV) but the most powerful use of CLV is to use it in conjunction with the cost of acquiring that customer. </t>
  </si>
  <si>
    <t>https://blog.hubspot.com/service/how-to-calculate-customer-lifetime-value</t>
  </si>
  <si>
    <t>Average Annual Revenue Per Customer</t>
  </si>
  <si>
    <t>Per Year</t>
  </si>
  <si>
    <t>Average Lifetime of Customer</t>
  </si>
  <si>
    <t>Years</t>
  </si>
  <si>
    <t>What is CAC-to-CLV?</t>
  </si>
  <si>
    <t xml:space="preserve">This metric compares the customer's acquisition cost to the revenue that customer will provide over time. It helps businesses know if customers churn before they start contributing profit to the company. Sales teams can use this information to determine better pricing strategies and how to better position their products in the sales process to reduce churn. </t>
  </si>
  <si>
    <t xml:space="preserve">Refer to the metrics calculated on the previous two tabs, which will be entered on this tab if they've already been determined. You can also enter the numbers manually if you have them recorded. </t>
  </si>
  <si>
    <t>How to Use CAC-to-CLV</t>
  </si>
  <si>
    <t xml:space="preserve">This metric is calculated by dividing the CLV by the CAC, giving you a number -- ideally higher than 1. If it is below 1, that means you're spending more to acquire a customer than they pay you. While you're likely to have some customers that cost you more than they are worth, on average this should never be above 1. A CAC-to-CLV rate of 1-2 is good, 2-5 is great, 5-10 is amazing! </t>
  </si>
  <si>
    <t>https://blog.hubspot.com/service/saas-metrics</t>
  </si>
  <si>
    <t>Revenue By Product</t>
  </si>
  <si>
    <t>What is Revenue by Product Line?</t>
  </si>
  <si>
    <t>The purpose of analyzing revenue by product line is to help your sales team have certainty in the popularity and profitability of the products and services in your suite for a given time frame.</t>
  </si>
  <si>
    <t>This data should be available within your CRM. If it isn't, you might have to do a deep dive into all the deals your company has closed in the past.</t>
  </si>
  <si>
    <t>How to Use Revenue by Product Line</t>
  </si>
  <si>
    <t xml:space="preserve">In addition to helping your sales team focus their efforts, this analysis can be passed off to your company's product and marketing teams so they can better understand which products and services to improve and promote, respectively. We've also provided a graph for visual aid. </t>
  </si>
  <si>
    <t>https://blog.hubspot.com/sales/sales-metrics</t>
  </si>
  <si>
    <t>Product/Service #1</t>
  </si>
  <si>
    <t>Product/Service #2</t>
  </si>
  <si>
    <t>Product/Service #3</t>
  </si>
  <si>
    <t>Product/Service #4</t>
  </si>
  <si>
    <t>Product/Service #5</t>
  </si>
  <si>
    <t>Product/Service #6</t>
  </si>
  <si>
    <t>Total Revenue</t>
  </si>
  <si>
    <t>What is Retention Rate?</t>
  </si>
  <si>
    <t>Retention rate is a metric used to see how many clients have cancelled their subscription. A low churn rate is good – that means you're keeping most of your clients and customers happy.</t>
  </si>
  <si>
    <t>Choose a specific period of time – one year, one month, all time, etc. – and be consistent in entering the metrics from that time for accuracy.</t>
  </si>
  <si>
    <t>How to Use Retention Rate</t>
  </si>
  <si>
    <t>Customer retention is the lifeblood of any organization. It's no secret that it's cheaper to keep an existing customer than it is to get a new one. Focus on keeping your retention rate as high as possible.</t>
  </si>
  <si>
    <t>https://blog.hubspot.com/service/customer-retention</t>
  </si>
  <si>
    <t>Customers at the Start of the Period</t>
  </si>
  <si>
    <t>Customers at the End of the Period</t>
  </si>
  <si>
    <t>New Customers Acquired in the Period</t>
  </si>
  <si>
    <t>What is Revenue Churn?</t>
  </si>
  <si>
    <t>Revenue churn reveals how much revenue was lost in a given period. There are two different ways of looking at Churn: Net Churn and Gross Churn. Net Churn factors upsells/cross-sells into the churn number, meaning if you have more revenue in upsells than cancellations, it's possible to have negative churn. Gross Churn doesn't include upsells/cross-sells into the churn number, meaning 0% churn is the best you can get.</t>
  </si>
  <si>
    <t>How to Use Revenue Churn</t>
  </si>
  <si>
    <t>It's important to know both your Net and Gross Churn numbers and more important to focus on getting them as low as possible. If you have -5% churn, you will grow at an exponentially greater rate than if you have 5% churn. You can see this in the chart below.</t>
  </si>
  <si>
    <t>https://blog.hubspot.com/service/customer-retention-metrics</t>
  </si>
  <si>
    <t>Calculators</t>
  </si>
  <si>
    <t>Net Revenue Churn</t>
  </si>
  <si>
    <t>Gross Revenue Churn</t>
  </si>
  <si>
    <t>Starting MRR/ARR</t>
  </si>
  <si>
    <t>Ending MRR/ARR</t>
  </si>
  <si>
    <t>Total New MRR/ARR</t>
  </si>
  <si>
    <t>Total Upsell/Cross-Sell MRR/ARR</t>
  </si>
  <si>
    <t>Total Revenue Churn</t>
  </si>
  <si>
    <t>Your Net Churn</t>
  </si>
  <si>
    <t>0% Net Churn</t>
  </si>
  <si>
    <t>5% Net Churn</t>
  </si>
  <si>
    <t>10% Net Churn</t>
  </si>
  <si>
    <t>-5% Net Churn</t>
  </si>
  <si>
    <t>-10% Net Churn</t>
  </si>
  <si>
    <t>Year 1</t>
  </si>
  <si>
    <t>Year 2</t>
  </si>
  <si>
    <t>Year 3</t>
  </si>
  <si>
    <t>Year 4</t>
  </si>
  <si>
    <t>Year 5</t>
  </si>
  <si>
    <t>Year 6</t>
  </si>
  <si>
    <t>Year 7</t>
  </si>
  <si>
    <t>Year 8</t>
  </si>
  <si>
    <t>Year 9</t>
  </si>
  <si>
    <t>Year 10</t>
  </si>
  <si>
    <t>Sales Employee Turnover Rate</t>
  </si>
  <si>
    <t>What is Turnover Rate?</t>
  </si>
  <si>
    <t xml:space="preserve">Sales is notorious for having a high industry turnover rate, and this is why you should constantly monitor your turnover rate to see how you're doing. 
The number is calculated by dividing the number of employees added to your sales team by the average number of employees in that same time frame. </t>
  </si>
  <si>
    <t>Your HR department should have employee records. If they don't, it might fall to you to search through your CRM, email, calendar, etc. in order to find out start &amp; end dates for employees.</t>
  </si>
  <si>
    <t>How to Use Turnover Rate</t>
  </si>
  <si>
    <t xml:space="preserve">It's important to benchmark your own company over time as well as benchmarking against similar organizations. </t>
  </si>
  <si>
    <t>https://blog.hubspot.com/marketing/turnover-rate</t>
  </si>
  <si>
    <t>Employees at Start of Time Period</t>
  </si>
  <si>
    <t>Employees at End of Time Period</t>
  </si>
  <si>
    <t>Employees Lost During Time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</si>
</sst>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164" formatCode="0.0%"/>
    <numFmt numFmtId="165" formatCode="0.0"/>
    <numFmt numFmtId="166" formatCode="&quot;$&quot;#,##0"/>
    <numFmt numFmtId="167" formatCode="&quot;$&quot;#,##0.00"/>
    <numFmt numFmtId="168" formatCode="mmmm&quot;, &quot;yyyy"/>
    <numFmt numFmtId="169" formatCode="mmmm\,\ yyyy"/>
    <numFmt numFmtId="170" formatCode="_(&quot;$&quot;* #,##0_);_(&quot;$&quot;* \(#,##0\);_(&quot;$&quot;* &quot;-&quot;??_);_(@_)"/>
  </numFmts>
  <fonts count="52">
    <font>
      <sz val="12"/>
      <color theme="1"/>
      <name val="Arial"/>
    </font>
    <font>
      <sz val="12"/>
      <color theme="1"/>
      <name val="Calibri"/>
    </font>
    <font>
      <sz val="12"/>
      <color theme="1"/>
      <name val="Avenir"/>
    </font>
    <font>
      <sz val="12"/>
      <name val="Arial"/>
    </font>
    <font>
      <b/>
      <sz val="16"/>
      <color rgb="FF2D3E50"/>
      <name val="Avenir"/>
    </font>
    <font>
      <b/>
      <sz val="16"/>
      <color rgb="FFFFFFFF"/>
      <name val="Avenir"/>
    </font>
    <font>
      <b/>
      <sz val="18"/>
      <color rgb="FFFFFFFF"/>
      <name val="Avenir"/>
    </font>
    <font>
      <b/>
      <sz val="14"/>
      <color rgb="FFFFFFFF"/>
      <name val="Avenir"/>
    </font>
    <font>
      <u/>
      <sz val="11"/>
      <color rgb="FF00A4BD"/>
      <name val="Avenir"/>
    </font>
    <font>
      <u/>
      <sz val="11"/>
      <color rgb="FF00A4BD"/>
      <name val="Avenir"/>
    </font>
    <font>
      <sz val="24"/>
      <color rgb="FFFFFFFF"/>
      <name val="Avenir"/>
    </font>
    <font>
      <b/>
      <sz val="11"/>
      <color rgb="FF2D3E50"/>
      <name val="Avenir"/>
    </font>
    <font>
      <b/>
      <i/>
      <sz val="11"/>
      <color rgb="FFFFFFFF"/>
      <name val="Avenir"/>
    </font>
    <font>
      <u/>
      <sz val="11"/>
      <color rgb="FF00A4BD"/>
      <name val="Avenir"/>
    </font>
    <font>
      <sz val="13"/>
      <color rgb="FFFFFFFF"/>
      <name val="Avenir"/>
    </font>
    <font>
      <u/>
      <sz val="11"/>
      <color rgb="FFFFFFFF"/>
      <name val="Avenir"/>
    </font>
    <font>
      <b/>
      <sz val="12"/>
      <color rgb="FF2D3E50"/>
      <name val="Avenir"/>
    </font>
    <font>
      <b/>
      <sz val="11"/>
      <color rgb="FFFFFFFF"/>
      <name val="Avenir"/>
    </font>
    <font>
      <sz val="12"/>
      <color rgb="FFFFFFFF"/>
      <name val="Avenir"/>
    </font>
    <font>
      <i/>
      <sz val="11"/>
      <color rgb="FFFFFFFF"/>
      <name val="Avenir"/>
    </font>
    <font>
      <sz val="14"/>
      <color rgb="FF00A4BD"/>
      <name val="Avenir"/>
    </font>
    <font>
      <b/>
      <sz val="22"/>
      <color rgb="FFFFFFFF"/>
      <name val="Avenir"/>
    </font>
    <font>
      <sz val="12"/>
      <color rgb="FF2D3E50"/>
      <name val="Avenir"/>
    </font>
    <font>
      <b/>
      <sz val="22"/>
      <color rgb="FF000000"/>
      <name val="Avenir"/>
    </font>
    <font>
      <b/>
      <sz val="12"/>
      <color rgb="FFFFFFFF"/>
      <name val="Avenir"/>
    </font>
    <font>
      <u/>
      <sz val="12"/>
      <color rgb="FF2D3E50"/>
      <name val="Avenir"/>
    </font>
    <font>
      <u/>
      <sz val="12"/>
      <color rgb="FF00A4BD"/>
      <name val="Avenir"/>
    </font>
    <font>
      <sz val="13"/>
      <color rgb="FF2D3E50"/>
      <name val="Avenir"/>
    </font>
    <font>
      <b/>
      <sz val="13"/>
      <color rgb="FF2D3E50"/>
      <name val="Avenir"/>
    </font>
    <font>
      <sz val="12"/>
      <color rgb="FF00A4BD"/>
      <name val="Avenir"/>
    </font>
    <font>
      <b/>
      <sz val="12"/>
      <color theme="1"/>
      <name val="Avenir"/>
    </font>
    <font>
      <u/>
      <sz val="12"/>
      <color rgb="FF00A4BD"/>
      <name val="Avenir"/>
    </font>
    <font>
      <sz val="13"/>
      <color rgb="FF000000"/>
      <name val="Avenir"/>
    </font>
    <font>
      <u/>
      <sz val="12"/>
      <color rgb="FF00A4BD"/>
      <name val="Avenir"/>
    </font>
    <font>
      <b/>
      <sz val="13"/>
      <color rgb="FFFFFFFF"/>
      <name val="Avenir"/>
    </font>
    <font>
      <sz val="12"/>
      <color theme="1"/>
      <name val="Calibri"/>
    </font>
    <font>
      <sz val="14"/>
      <color rgb="FFFFFFFF"/>
      <name val="Avenir"/>
    </font>
    <font>
      <sz val="18"/>
      <color rgb="FFFFFFFF"/>
      <name val="Poppins"/>
    </font>
    <font>
      <sz val="12"/>
      <color theme="1"/>
      <name val="Avenir"/>
    </font>
    <font>
      <i/>
      <sz val="12"/>
      <color theme="1"/>
      <name val="Calibri"/>
    </font>
    <font>
      <i/>
      <sz val="12"/>
      <color rgb="FFEAF0F6"/>
      <name val="Avenir"/>
    </font>
    <font>
      <u/>
      <sz val="12"/>
      <color rgb="FFFFFFFF"/>
      <name val="Avenir"/>
    </font>
    <font>
      <sz val="12"/>
      <color rgb="FFEAF0F6"/>
      <name val="Avenir"/>
    </font>
    <font>
      <u/>
      <sz val="12"/>
      <color rgb="FF1155CC"/>
      <name val="Calibri"/>
    </font>
    <font>
      <sz val="12"/>
      <color rgb="FF2D3E50"/>
      <name val="Avenir"/>
    </font>
    <font>
      <sz val="12"/>
      <color rgb="FF000000"/>
      <name val="Avenir"/>
    </font>
    <font>
      <u/>
      <sz val="12"/>
      <color rgb="FF00A4BD"/>
      <name val="Avenir"/>
    </font>
    <font>
      <u/>
      <sz val="12"/>
      <color rgb="FF00A4BD"/>
      <name val="Avenir"/>
    </font>
    <font>
      <u/>
      <sz val="12"/>
      <color rgb="FF00A4BD"/>
      <name val="Avenir"/>
    </font>
    <font>
      <u/>
      <sz val="12"/>
      <color rgb="FF00A4BD"/>
      <name val="Avenir"/>
    </font>
    <font>
      <b/>
      <sz val="12"/>
      <color rgb="FFFFFFFF"/>
      <name val="Avenir"/>
    </font>
    <font>
      <sz val="11"/>
      <color rgb="FFFFFFFF"/>
      <name val="Avenir"/>
    </font>
  </fonts>
  <fills count="15">
    <fill>
      <patternFill patternType="none"/>
    </fill>
    <fill>
      <patternFill patternType="gray125"/>
    </fill>
    <fill>
      <patternFill patternType="solid">
        <fgColor rgb="FF00BDA5"/>
        <bgColor rgb="FF00BDA5"/>
      </patternFill>
    </fill>
    <fill>
      <patternFill patternType="solid">
        <fgColor rgb="FF516F90"/>
        <bgColor rgb="FF516F90"/>
      </patternFill>
    </fill>
    <fill>
      <patternFill patternType="solid">
        <fgColor rgb="FFFFFFFF"/>
        <bgColor rgb="FFFFFFFF"/>
      </patternFill>
    </fill>
    <fill>
      <patternFill patternType="solid">
        <fgColor rgb="FF2D3E50"/>
        <bgColor rgb="FF2D3E50"/>
      </patternFill>
    </fill>
    <fill>
      <patternFill patternType="solid">
        <fgColor rgb="FF7C98B6"/>
        <bgColor rgb="FF7C98B6"/>
      </patternFill>
    </fill>
    <fill>
      <patternFill patternType="solid">
        <fgColor rgb="FFEAF0F6"/>
        <bgColor rgb="FFEAF0F6"/>
      </patternFill>
    </fill>
    <fill>
      <patternFill patternType="solid">
        <fgColor rgb="FFF5F8FA"/>
        <bgColor rgb="FFF5F8FA"/>
      </patternFill>
    </fill>
    <fill>
      <patternFill patternType="solid">
        <fgColor rgb="FFF2545B"/>
        <bgColor rgb="FFF2545B"/>
      </patternFill>
    </fill>
    <fill>
      <patternFill patternType="solid">
        <fgColor rgb="FF00A4BD"/>
        <bgColor rgb="FF00A4BD"/>
      </patternFill>
    </fill>
    <fill>
      <patternFill patternType="solid">
        <fgColor rgb="FF00A38D"/>
        <bgColor rgb="FF00A38D"/>
      </patternFill>
    </fill>
    <fill>
      <patternFill patternType="solid">
        <fgColor rgb="FFE2EAF0"/>
        <bgColor rgb="FFE2EAF0"/>
      </patternFill>
    </fill>
    <fill>
      <patternFill patternType="solid">
        <fgColor rgb="FFF5C26B"/>
        <bgColor rgb="FFF5C26B"/>
      </patternFill>
    </fill>
    <fill>
      <patternFill patternType="solid">
        <fgColor rgb="FF6A78D1"/>
        <bgColor rgb="FF6A78D1"/>
      </patternFill>
    </fill>
  </fills>
  <borders count="63">
    <border>
      <left/>
      <right/>
      <top/>
      <bottom/>
      <diagonal/>
    </border>
    <border>
      <left style="thin">
        <color rgb="FF516F90"/>
      </left>
      <right style="thin">
        <color rgb="FF516F90"/>
      </right>
      <top style="thin">
        <color rgb="FF516F90"/>
      </top>
      <bottom/>
      <diagonal/>
    </border>
    <border>
      <left style="thin">
        <color rgb="FF516F90"/>
      </left>
      <right style="thin">
        <color rgb="FF516F90"/>
      </right>
      <top style="thin">
        <color rgb="FF516F90"/>
      </top>
      <bottom style="thin">
        <color rgb="FF516F90"/>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516F90"/>
      </left>
      <right style="thin">
        <color rgb="FF516F90"/>
      </right>
      <top/>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style="thin">
        <color rgb="FF516F90"/>
      </left>
      <right/>
      <top style="thin">
        <color rgb="FF516F90"/>
      </top>
      <bottom/>
      <diagonal/>
    </border>
    <border>
      <left/>
      <right/>
      <top style="thin">
        <color rgb="FF516F90"/>
      </top>
      <bottom/>
      <diagonal/>
    </border>
    <border>
      <left/>
      <right style="thin">
        <color rgb="FF516F90"/>
      </right>
      <top style="thin">
        <color rgb="FF516F90"/>
      </top>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rgb="FF516F90"/>
      </left>
      <right/>
      <top/>
      <bottom/>
      <diagonal/>
    </border>
    <border>
      <left/>
      <right style="thin">
        <color rgb="FF516F90"/>
      </right>
      <top/>
      <bottom/>
      <diagonal/>
    </border>
    <border>
      <left style="thin">
        <color rgb="FF516F90"/>
      </left>
      <right/>
      <top/>
      <bottom style="thin">
        <color rgb="FF516F90"/>
      </bottom>
      <diagonal/>
    </border>
    <border>
      <left/>
      <right/>
      <top/>
      <bottom style="thin">
        <color rgb="FF516F90"/>
      </bottom>
      <diagonal/>
    </border>
    <border>
      <left/>
      <right style="thin">
        <color rgb="FF516F90"/>
      </right>
      <top/>
      <bottom style="thin">
        <color rgb="FF516F90"/>
      </bottom>
      <diagonal/>
    </border>
    <border>
      <left style="thin">
        <color rgb="FF516F90"/>
      </left>
      <right/>
      <top style="thin">
        <color rgb="FF516F90"/>
      </top>
      <bottom style="thin">
        <color rgb="FF516F90"/>
      </bottom>
      <diagonal/>
    </border>
    <border>
      <left/>
      <right/>
      <top style="thin">
        <color rgb="FF516F90"/>
      </top>
      <bottom style="thin">
        <color rgb="FF516F90"/>
      </bottom>
      <diagonal/>
    </border>
    <border>
      <left/>
      <right style="thin">
        <color rgb="FF516F90"/>
      </right>
      <top style="thin">
        <color rgb="FF516F90"/>
      </top>
      <bottom style="thin">
        <color rgb="FF516F90"/>
      </bottom>
      <diagonal/>
    </border>
    <border>
      <left style="thin">
        <color rgb="FF516F90"/>
      </left>
      <right style="thin">
        <color rgb="FF516F90"/>
      </right>
      <top/>
      <bottom style="thin">
        <color rgb="FF516F90"/>
      </bottom>
      <diagonal/>
    </border>
    <border>
      <left style="thin">
        <color rgb="FF7C98B6"/>
      </left>
      <right style="thin">
        <color rgb="FF7C98B6"/>
      </right>
      <top/>
      <bottom/>
      <diagonal/>
    </border>
    <border>
      <left style="thin">
        <color rgb="FF7C98B6"/>
      </left>
      <right style="thin">
        <color rgb="FF7C98B6"/>
      </right>
      <top/>
      <bottom style="thin">
        <color rgb="FF7C98B6"/>
      </bottom>
      <diagonal/>
    </border>
    <border>
      <left/>
      <right/>
      <top style="thin">
        <color rgb="FFFFFFFF"/>
      </top>
      <bottom/>
      <diagonal/>
    </border>
    <border>
      <left/>
      <right style="thin">
        <color rgb="FFFFFFFF"/>
      </right>
      <top style="thin">
        <color rgb="FFFFFFFF"/>
      </top>
      <bottom/>
      <diagonal/>
    </border>
    <border>
      <left style="thin">
        <color rgb="FF7C98B6"/>
      </left>
      <right style="thin">
        <color rgb="FF7C98B6"/>
      </right>
      <top style="thin">
        <color rgb="FF7C98B6"/>
      </top>
      <bottom style="thin">
        <color rgb="FF7C98B6"/>
      </bottom>
      <diagonal/>
    </border>
    <border>
      <left/>
      <right style="thin">
        <color rgb="FFFFFFFF"/>
      </right>
      <top/>
      <bottom/>
      <diagonal/>
    </border>
    <border>
      <left style="thin">
        <color rgb="FF7C98B6"/>
      </left>
      <right/>
      <top style="thin">
        <color rgb="FF7C98B6"/>
      </top>
      <bottom/>
      <diagonal/>
    </border>
    <border>
      <left/>
      <right/>
      <top style="thin">
        <color rgb="FF7C98B6"/>
      </top>
      <bottom/>
      <diagonal/>
    </border>
    <border>
      <left/>
      <right style="thin">
        <color rgb="FF7C98B6"/>
      </right>
      <top style="thin">
        <color rgb="FF7C98B6"/>
      </top>
      <bottom/>
      <diagonal/>
    </border>
    <border>
      <left style="thin">
        <color rgb="FF7C98B6"/>
      </left>
      <right/>
      <top/>
      <bottom/>
      <diagonal/>
    </border>
    <border>
      <left/>
      <right style="thin">
        <color rgb="FF7C98B6"/>
      </right>
      <top/>
      <bottom/>
      <diagonal/>
    </border>
    <border>
      <left style="thin">
        <color rgb="FF7C98B6"/>
      </left>
      <right/>
      <top/>
      <bottom style="thin">
        <color rgb="FF7C98B6"/>
      </bottom>
      <diagonal/>
    </border>
    <border>
      <left/>
      <right/>
      <top/>
      <bottom style="thin">
        <color rgb="FF7C98B6"/>
      </bottom>
      <diagonal/>
    </border>
    <border>
      <left/>
      <right style="thin">
        <color rgb="FF7C98B6"/>
      </right>
      <top/>
      <bottom style="thin">
        <color rgb="FF7C98B6"/>
      </bottom>
      <diagonal/>
    </border>
    <border>
      <left style="thin">
        <color rgb="FF7C98B6"/>
      </left>
      <right/>
      <top style="thin">
        <color rgb="FF7C98B6"/>
      </top>
      <bottom style="thin">
        <color rgb="FF7C98B6"/>
      </bottom>
      <diagonal/>
    </border>
    <border>
      <left/>
      <right/>
      <top style="thin">
        <color rgb="FF7C98B6"/>
      </top>
      <bottom style="thin">
        <color rgb="FF7C98B6"/>
      </bottom>
      <diagonal/>
    </border>
    <border>
      <left/>
      <right style="thin">
        <color rgb="FF7C98B6"/>
      </right>
      <top style="thin">
        <color rgb="FF7C98B6"/>
      </top>
      <bottom style="thin">
        <color rgb="FF7C98B6"/>
      </bottom>
      <diagonal/>
    </border>
    <border>
      <left style="thin">
        <color rgb="FF2D3E50"/>
      </left>
      <right style="thin">
        <color rgb="FF2D3E50"/>
      </right>
      <top style="thin">
        <color rgb="FF2D3E50"/>
      </top>
      <bottom/>
      <diagonal/>
    </border>
    <border>
      <left style="thin">
        <color rgb="FF2D3E50"/>
      </left>
      <right/>
      <top style="thin">
        <color rgb="FF2D3E50"/>
      </top>
      <bottom/>
      <diagonal/>
    </border>
    <border>
      <left style="thin">
        <color rgb="FFFFFFFF"/>
      </left>
      <right style="thin">
        <color rgb="FFFFFFFF"/>
      </right>
      <top/>
      <bottom style="thin">
        <color rgb="FFFFFFFF"/>
      </bottom>
      <diagonal/>
    </border>
    <border>
      <left style="thin">
        <color rgb="FF00BDA5"/>
      </left>
      <right style="thin">
        <color rgb="FF00BDA5"/>
      </right>
      <top style="thin">
        <color rgb="FF00BDA5"/>
      </top>
      <bottom/>
      <diagonal/>
    </border>
    <border>
      <left style="thin">
        <color rgb="FF2D3E50"/>
      </left>
      <right style="thin">
        <color rgb="FF2D3E50"/>
      </right>
      <top style="thin">
        <color rgb="FF2D3E50"/>
      </top>
      <bottom style="thin">
        <color rgb="FF2D3E50"/>
      </bottom>
      <diagonal/>
    </border>
    <border>
      <left style="thin">
        <color rgb="FF2D3E50"/>
      </left>
      <right/>
      <top style="thin">
        <color rgb="FF2D3E50"/>
      </top>
      <bottom style="thin">
        <color rgb="FF2D3E50"/>
      </bottom>
      <diagonal/>
    </border>
    <border>
      <left/>
      <right/>
      <top style="thin">
        <color rgb="FF2D3E50"/>
      </top>
      <bottom style="thin">
        <color rgb="FF2D3E50"/>
      </bottom>
      <diagonal/>
    </border>
    <border>
      <left/>
      <right style="thin">
        <color rgb="FF2D3E50"/>
      </right>
      <top style="thin">
        <color rgb="FF2D3E50"/>
      </top>
      <bottom style="thin">
        <color rgb="FF2D3E50"/>
      </bottom>
      <diagonal/>
    </border>
    <border>
      <left/>
      <right/>
      <top/>
      <bottom/>
      <diagonal/>
    </border>
    <border>
      <left/>
      <right/>
      <top/>
      <bottom/>
      <diagonal/>
    </border>
    <border>
      <left/>
      <right/>
      <top/>
      <bottom/>
      <diagonal/>
    </border>
    <border>
      <left/>
      <right/>
      <top style="thin">
        <color rgb="FF00BDA5"/>
      </top>
      <bottom/>
      <diagonal/>
    </border>
    <border>
      <left/>
      <right/>
      <top style="thin">
        <color rgb="FF2D3E50"/>
      </top>
      <bottom/>
      <diagonal/>
    </border>
    <border>
      <left/>
      <right style="thin">
        <color rgb="FF2D3E50"/>
      </right>
      <top style="thin">
        <color rgb="FF2D3E50"/>
      </top>
      <bottom/>
      <diagonal/>
    </border>
    <border>
      <left style="thin">
        <color rgb="FF2D3E50"/>
      </left>
      <right/>
      <top/>
      <bottom/>
      <diagonal/>
    </border>
    <border>
      <left/>
      <right style="thin">
        <color rgb="FF2D3E50"/>
      </right>
      <top/>
      <bottom/>
      <diagonal/>
    </border>
    <border>
      <left/>
      <right/>
      <top/>
      <bottom/>
      <diagonal/>
    </border>
    <border>
      <left style="thin">
        <color rgb="FF2D3E50"/>
      </left>
      <right/>
      <top/>
      <bottom style="thin">
        <color rgb="FF2D3E50"/>
      </bottom>
      <diagonal/>
    </border>
    <border>
      <left/>
      <right/>
      <top/>
      <bottom style="thin">
        <color rgb="FF2D3E50"/>
      </bottom>
      <diagonal/>
    </border>
    <border>
      <left/>
      <right style="thin">
        <color rgb="FF2D3E50"/>
      </right>
      <top/>
      <bottom style="thin">
        <color rgb="FF2D3E50"/>
      </bottom>
      <diagonal/>
    </border>
    <border>
      <left style="thin">
        <color rgb="FF2D3E50"/>
      </left>
      <right style="thin">
        <color rgb="FF2D3E50"/>
      </right>
      <top/>
      <bottom/>
      <diagonal/>
    </border>
    <border>
      <left style="thin">
        <color rgb="FF2D3E50"/>
      </left>
      <right style="thin">
        <color rgb="FF2D3E50"/>
      </right>
      <top/>
      <bottom style="thin">
        <color rgb="FF2D3E50"/>
      </bottom>
      <diagonal/>
    </border>
    <border>
      <left/>
      <right style="thin">
        <color rgb="FF00BDA5"/>
      </right>
      <top/>
      <bottom/>
      <diagonal/>
    </border>
  </borders>
  <cellStyleXfs count="1">
    <xf numFmtId="0" fontId="0" fillId="0" borderId="0"/>
  </cellStyleXfs>
  <cellXfs count="232">
    <xf numFmtId="0" fontId="0" fillId="0" borderId="0" xfId="0" applyFont="1" applyAlignment="1"/>
    <xf numFmtId="0" fontId="2" fillId="3" borderId="2" xfId="0" applyFont="1" applyFill="1" applyBorder="1"/>
    <xf numFmtId="0" fontId="3" fillId="4" borderId="3" xfId="0" applyFont="1" applyFill="1" applyBorder="1" applyAlignment="1">
      <alignment vertical="center"/>
    </xf>
    <xf numFmtId="0" fontId="4" fillId="4" borderId="4" xfId="0" applyFont="1" applyFill="1" applyBorder="1" applyAlignment="1">
      <alignment vertical="center"/>
    </xf>
    <xf numFmtId="0" fontId="5" fillId="4" borderId="4" xfId="0" applyFont="1" applyFill="1" applyBorder="1" applyAlignment="1">
      <alignment vertical="center"/>
    </xf>
    <xf numFmtId="0" fontId="6" fillId="3" borderId="2" xfId="0" applyFont="1" applyFill="1" applyBorder="1" applyAlignment="1">
      <alignment horizontal="center" vertical="center" wrapText="1"/>
    </xf>
    <xf numFmtId="0" fontId="7" fillId="3" borderId="2" xfId="0" applyFont="1" applyFill="1" applyBorder="1" applyAlignment="1">
      <alignment horizontal="left" vertical="center" wrapText="1"/>
    </xf>
    <xf numFmtId="0" fontId="5" fillId="3" borderId="2" xfId="0" applyFont="1" applyFill="1" applyBorder="1" applyAlignment="1">
      <alignment horizontal="center" wrapText="1"/>
    </xf>
    <xf numFmtId="0" fontId="1" fillId="5" borderId="0" xfId="0" applyFont="1" applyFill="1"/>
    <xf numFmtId="0" fontId="7" fillId="3" borderId="2" xfId="0" applyFont="1" applyFill="1" applyBorder="1" applyAlignment="1">
      <alignment horizontal="left" vertical="top" wrapText="1"/>
    </xf>
    <xf numFmtId="0" fontId="11" fillId="3" borderId="2" xfId="0" applyFont="1" applyFill="1" applyBorder="1" applyAlignment="1">
      <alignment horizontal="center" vertical="center" wrapText="1"/>
    </xf>
    <xf numFmtId="0" fontId="2" fillId="6" borderId="24" xfId="0" applyFont="1" applyFill="1" applyBorder="1"/>
    <xf numFmtId="0" fontId="14" fillId="5" borderId="0" xfId="0" applyFont="1" applyFill="1" applyAlignment="1">
      <alignment horizontal="center" vertical="center" wrapText="1"/>
    </xf>
    <xf numFmtId="0" fontId="6" fillId="6" borderId="27" xfId="0" applyFont="1" applyFill="1" applyBorder="1" applyAlignment="1">
      <alignment horizontal="center" vertical="center" wrapText="1"/>
    </xf>
    <xf numFmtId="0" fontId="5" fillId="6" borderId="27" xfId="0" applyFont="1" applyFill="1" applyBorder="1" applyAlignment="1">
      <alignment horizontal="center" wrapText="1"/>
    </xf>
    <xf numFmtId="0" fontId="16" fillId="6" borderId="27" xfId="0" applyFont="1" applyFill="1" applyBorder="1" applyAlignment="1">
      <alignment horizontal="center" vertical="center"/>
    </xf>
    <xf numFmtId="0" fontId="17" fillId="6" borderId="27" xfId="0" applyFont="1" applyFill="1" applyBorder="1" applyAlignment="1">
      <alignment horizontal="center" vertical="center" wrapText="1"/>
    </xf>
    <xf numFmtId="0" fontId="18" fillId="6" borderId="27" xfId="0" applyFont="1" applyFill="1" applyBorder="1"/>
    <xf numFmtId="0" fontId="2" fillId="6" borderId="27" xfId="0" applyFont="1" applyFill="1" applyBorder="1"/>
    <xf numFmtId="0" fontId="3" fillId="5" borderId="40" xfId="0" applyFont="1" applyFill="1" applyBorder="1"/>
    <xf numFmtId="0" fontId="3" fillId="5" borderId="40" xfId="0" applyFont="1" applyFill="1" applyBorder="1" applyAlignment="1"/>
    <xf numFmtId="0" fontId="3" fillId="5" borderId="41" xfId="0" applyFont="1" applyFill="1" applyBorder="1"/>
    <xf numFmtId="0" fontId="3" fillId="4" borderId="4" xfId="0" applyFont="1" applyFill="1" applyBorder="1"/>
    <xf numFmtId="0" fontId="3" fillId="4" borderId="4" xfId="0" applyFont="1" applyFill="1" applyBorder="1" applyAlignment="1"/>
    <xf numFmtId="0" fontId="3" fillId="4" borderId="42" xfId="0" applyFont="1" applyFill="1" applyBorder="1"/>
    <xf numFmtId="0" fontId="4" fillId="4" borderId="4" xfId="0" applyFont="1" applyFill="1" applyBorder="1" applyAlignment="1"/>
    <xf numFmtId="0" fontId="4" fillId="0" borderId="0" xfId="0" applyFont="1" applyAlignment="1"/>
    <xf numFmtId="0" fontId="22" fillId="0" borderId="0" xfId="0" applyFont="1"/>
    <xf numFmtId="0" fontId="23" fillId="2" borderId="43" xfId="0" applyFont="1" applyFill="1" applyBorder="1" applyAlignment="1">
      <alignment horizontal="left"/>
    </xf>
    <xf numFmtId="0" fontId="24" fillId="6" borderId="44" xfId="0" applyFont="1" applyFill="1" applyBorder="1" applyAlignment="1">
      <alignment horizontal="left" vertical="center" wrapText="1"/>
    </xf>
    <xf numFmtId="0" fontId="22" fillId="0" borderId="0" xfId="0" applyFont="1" applyAlignment="1">
      <alignment vertical="top" wrapText="1"/>
    </xf>
    <xf numFmtId="0" fontId="24" fillId="6" borderId="44" xfId="0" applyFont="1" applyFill="1" applyBorder="1" applyAlignment="1">
      <alignment horizontal="left" vertical="center"/>
    </xf>
    <xf numFmtId="0" fontId="22" fillId="0" borderId="0" xfId="0" applyFont="1" applyAlignment="1">
      <alignment vertical="top" wrapText="1"/>
    </xf>
    <xf numFmtId="0" fontId="24" fillId="6" borderId="44" xfId="0" applyFont="1" applyFill="1" applyBorder="1" applyAlignment="1">
      <alignment horizontal="left" vertical="center"/>
    </xf>
    <xf numFmtId="0" fontId="18" fillId="6" borderId="44" xfId="0" applyFont="1" applyFill="1" applyBorder="1" applyAlignment="1">
      <alignment horizontal="left" vertical="center"/>
    </xf>
    <xf numFmtId="0" fontId="22" fillId="0" borderId="0" xfId="0" applyFont="1" applyAlignment="1">
      <alignment vertical="top"/>
    </xf>
    <xf numFmtId="0" fontId="29" fillId="0" borderId="0" xfId="0" applyFont="1"/>
    <xf numFmtId="0" fontId="18" fillId="6" borderId="44" xfId="0" applyFont="1" applyFill="1" applyBorder="1" applyAlignment="1">
      <alignment vertical="center"/>
    </xf>
    <xf numFmtId="0" fontId="22" fillId="0" borderId="0" xfId="0" applyFont="1" applyAlignment="1">
      <alignment wrapText="1"/>
    </xf>
    <xf numFmtId="0" fontId="18" fillId="6" borderId="44" xfId="0" applyFont="1" applyFill="1" applyBorder="1" applyAlignment="1">
      <alignment vertical="center" wrapText="1"/>
    </xf>
    <xf numFmtId="0" fontId="22" fillId="0" borderId="0" xfId="0" applyFont="1" applyAlignment="1">
      <alignment wrapText="1"/>
    </xf>
    <xf numFmtId="0" fontId="22" fillId="0" borderId="0" xfId="0" applyFont="1" applyAlignment="1">
      <alignment vertical="center"/>
    </xf>
    <xf numFmtId="0" fontId="30" fillId="8" borderId="50" xfId="0" applyFont="1" applyFill="1" applyBorder="1" applyAlignment="1">
      <alignment vertical="center"/>
    </xf>
    <xf numFmtId="0" fontId="1" fillId="0" borderId="0" xfId="0" applyFont="1" applyAlignment="1">
      <alignment vertical="center"/>
    </xf>
    <xf numFmtId="0" fontId="22" fillId="8" borderId="50" xfId="0" applyFont="1" applyFill="1" applyBorder="1" applyAlignment="1">
      <alignment horizontal="right" vertical="center"/>
    </xf>
    <xf numFmtId="0" fontId="24" fillId="9" borderId="50" xfId="0" applyFont="1" applyFill="1" applyBorder="1" applyAlignment="1">
      <alignment vertical="center"/>
    </xf>
    <xf numFmtId="0" fontId="22" fillId="0" borderId="0" xfId="0" quotePrefix="1" applyFont="1" applyAlignment="1">
      <alignment vertical="center"/>
    </xf>
    <xf numFmtId="164" fontId="24" fillId="2" borderId="50" xfId="0" applyNumberFormat="1" applyFont="1" applyFill="1" applyBorder="1" applyAlignment="1">
      <alignment vertical="center"/>
    </xf>
    <xf numFmtId="0" fontId="27" fillId="8" borderId="50" xfId="0" applyFont="1" applyFill="1" applyBorder="1" applyAlignment="1">
      <alignment vertical="center"/>
    </xf>
    <xf numFmtId="165" fontId="14" fillId="2" borderId="50" xfId="0" applyNumberFormat="1" applyFont="1" applyFill="1" applyBorder="1" applyAlignment="1">
      <alignment vertical="center"/>
    </xf>
    <xf numFmtId="0" fontId="14" fillId="0" borderId="0" xfId="0" applyFont="1" applyAlignment="1">
      <alignment horizontal="center" vertical="center"/>
    </xf>
    <xf numFmtId="0" fontId="22" fillId="0" borderId="0" xfId="0" quotePrefix="1" applyFont="1"/>
    <xf numFmtId="0" fontId="27" fillId="7" borderId="50" xfId="0" applyFont="1" applyFill="1" applyBorder="1" applyAlignment="1">
      <alignment vertical="center"/>
    </xf>
    <xf numFmtId="0" fontId="34" fillId="10" borderId="50" xfId="0" applyFont="1" applyFill="1" applyBorder="1" applyAlignment="1">
      <alignment vertical="center"/>
    </xf>
    <xf numFmtId="0" fontId="35" fillId="5" borderId="0" xfId="0" applyFont="1" applyFill="1" applyAlignment="1"/>
    <xf numFmtId="0" fontId="35" fillId="5" borderId="0" xfId="0" applyFont="1" applyFill="1" applyAlignment="1"/>
    <xf numFmtId="0" fontId="23" fillId="0" borderId="51" xfId="0" applyFont="1" applyBorder="1" applyAlignment="1">
      <alignment horizontal="left"/>
    </xf>
    <xf numFmtId="0" fontId="35" fillId="0" borderId="0" xfId="0" applyFont="1" applyAlignment="1"/>
    <xf numFmtId="0" fontId="23" fillId="0" borderId="0" xfId="0" applyFont="1" applyAlignment="1">
      <alignment horizontal="left"/>
    </xf>
    <xf numFmtId="0" fontId="37" fillId="0" borderId="0" xfId="0" applyFont="1" applyAlignment="1">
      <alignment horizontal="center" wrapText="1"/>
    </xf>
    <xf numFmtId="0" fontId="18" fillId="0" borderId="0" xfId="0" applyFont="1" applyAlignment="1">
      <alignment horizontal="center" wrapText="1"/>
    </xf>
    <xf numFmtId="0" fontId="27" fillId="11" borderId="0" xfId="0" applyFont="1" applyFill="1" applyAlignment="1">
      <alignment vertical="center"/>
    </xf>
    <xf numFmtId="166" fontId="27" fillId="4" borderId="0" xfId="0" applyNumberFormat="1" applyFont="1" applyFill="1" applyAlignment="1">
      <alignment horizontal="right" vertical="center"/>
    </xf>
    <xf numFmtId="9" fontId="27" fillId="4" borderId="0" xfId="0" applyNumberFormat="1" applyFont="1" applyFill="1" applyAlignment="1">
      <alignment horizontal="right" vertical="center"/>
    </xf>
    <xf numFmtId="0" fontId="35" fillId="0" borderId="0" xfId="0" applyFont="1"/>
    <xf numFmtId="0" fontId="27" fillId="4" borderId="0" xfId="0" applyFont="1" applyFill="1" applyAlignment="1">
      <alignment horizontal="right" vertical="center"/>
    </xf>
    <xf numFmtId="0" fontId="39" fillId="5" borderId="56" xfId="0" applyFont="1" applyFill="1" applyBorder="1" applyAlignment="1">
      <alignment vertical="top"/>
    </xf>
    <xf numFmtId="0" fontId="40" fillId="5" borderId="56" xfId="0" applyFont="1" applyFill="1" applyBorder="1" applyAlignment="1">
      <alignment horizontal="center" vertical="top"/>
    </xf>
    <xf numFmtId="0" fontId="39" fillId="5" borderId="0" xfId="0" applyFont="1" applyFill="1" applyAlignment="1">
      <alignment vertical="top"/>
    </xf>
    <xf numFmtId="0" fontId="27" fillId="11" borderId="58" xfId="0" applyFont="1" applyFill="1" applyBorder="1" applyAlignment="1">
      <alignment vertical="center"/>
    </xf>
    <xf numFmtId="166" fontId="27" fillId="4" borderId="58" xfId="0" applyNumberFormat="1" applyFont="1" applyFill="1" applyBorder="1" applyAlignment="1">
      <alignment horizontal="right" vertical="center"/>
    </xf>
    <xf numFmtId="0" fontId="42" fillId="0" borderId="0" xfId="0" applyFont="1"/>
    <xf numFmtId="0" fontId="23" fillId="0" borderId="62" xfId="0" applyFont="1" applyBorder="1" applyAlignment="1">
      <alignment horizontal="left"/>
    </xf>
    <xf numFmtId="0" fontId="38" fillId="0" borderId="0" xfId="0" applyFont="1"/>
    <xf numFmtId="0" fontId="43" fillId="0" borderId="0" xfId="0" applyFont="1" applyAlignment="1"/>
    <xf numFmtId="0" fontId="38" fillId="0" borderId="0" xfId="0" applyFont="1" applyAlignment="1"/>
    <xf numFmtId="0" fontId="27" fillId="0" borderId="0" xfId="0" applyFont="1"/>
    <xf numFmtId="0" fontId="44" fillId="0" borderId="0" xfId="0" applyFont="1"/>
    <xf numFmtId="0" fontId="28" fillId="12" borderId="0" xfId="0" applyFont="1" applyFill="1" applyAlignment="1">
      <alignment vertical="center"/>
    </xf>
    <xf numFmtId="0" fontId="27" fillId="0" borderId="0" xfId="0" applyFont="1" applyAlignment="1">
      <alignment vertical="center"/>
    </xf>
    <xf numFmtId="0" fontId="28" fillId="12" borderId="0" xfId="0" applyFont="1" applyFill="1" applyAlignment="1">
      <alignment vertical="center"/>
    </xf>
    <xf numFmtId="14" fontId="27" fillId="8" borderId="0" xfId="0" applyNumberFormat="1" applyFont="1" applyFill="1" applyAlignment="1">
      <alignment horizontal="right" vertical="center"/>
    </xf>
    <xf numFmtId="167" fontId="27" fillId="8" borderId="0" xfId="0" applyNumberFormat="1" applyFont="1" applyFill="1" applyAlignment="1">
      <alignment horizontal="right" vertical="center"/>
    </xf>
    <xf numFmtId="166" fontId="27" fillId="8" borderId="0" xfId="0" applyNumberFormat="1" applyFont="1" applyFill="1" applyAlignment="1">
      <alignment horizontal="right" vertical="center"/>
    </xf>
    <xf numFmtId="168" fontId="27" fillId="8" borderId="0" xfId="0" applyNumberFormat="1" applyFont="1" applyFill="1" applyAlignment="1">
      <alignment horizontal="left" vertical="center"/>
    </xf>
    <xf numFmtId="169" fontId="27" fillId="8" borderId="0" xfId="0" applyNumberFormat="1" applyFont="1" applyFill="1" applyAlignment="1">
      <alignment horizontal="left" vertical="center"/>
    </xf>
    <xf numFmtId="14" fontId="27" fillId="8" borderId="0" xfId="0" applyNumberFormat="1" applyFont="1" applyFill="1" applyAlignment="1">
      <alignment vertical="center"/>
    </xf>
    <xf numFmtId="0" fontId="27" fillId="8" borderId="0" xfId="0" applyFont="1" applyFill="1" applyAlignment="1">
      <alignment vertical="center"/>
    </xf>
    <xf numFmtId="166" fontId="44" fillId="0" borderId="0" xfId="0" applyNumberFormat="1" applyFont="1" applyAlignment="1">
      <alignment horizontal="right" vertical="center"/>
    </xf>
    <xf numFmtId="166" fontId="45" fillId="0" borderId="0" xfId="0" applyNumberFormat="1" applyFont="1" applyAlignment="1">
      <alignment horizontal="right" vertical="center"/>
    </xf>
    <xf numFmtId="0" fontId="22" fillId="0" borderId="0" xfId="0" applyFont="1" applyAlignment="1">
      <alignment wrapText="1"/>
    </xf>
    <xf numFmtId="0" fontId="18" fillId="6" borderId="44" xfId="0" applyFont="1" applyFill="1" applyBorder="1" applyAlignment="1">
      <alignment vertical="center" wrapText="1"/>
    </xf>
    <xf numFmtId="0" fontId="27" fillId="7" borderId="50" xfId="0" applyFont="1" applyFill="1" applyBorder="1" applyAlignment="1">
      <alignment horizontal="left" vertical="center" wrapText="1"/>
    </xf>
    <xf numFmtId="170" fontId="27" fillId="8" borderId="50" xfId="0" applyNumberFormat="1" applyFont="1" applyFill="1" applyBorder="1" applyAlignment="1">
      <alignment horizontal="right" vertical="center"/>
    </xf>
    <xf numFmtId="0" fontId="27" fillId="7" borderId="50" xfId="0" applyFont="1" applyFill="1" applyBorder="1" applyAlignment="1">
      <alignment horizontal="left" vertical="center" wrapText="1"/>
    </xf>
    <xf numFmtId="0" fontId="27" fillId="8" borderId="50" xfId="0" applyFont="1" applyFill="1" applyBorder="1" applyAlignment="1">
      <alignment horizontal="right" vertical="center"/>
    </xf>
    <xf numFmtId="0" fontId="28" fillId="13" borderId="50" xfId="0" applyFont="1" applyFill="1" applyBorder="1" applyAlignment="1">
      <alignment horizontal="left" vertical="center"/>
    </xf>
    <xf numFmtId="44" fontId="28" fillId="13" borderId="50" xfId="0" applyNumberFormat="1" applyFont="1" applyFill="1" applyBorder="1" applyAlignment="1">
      <alignment horizontal="right" vertical="center"/>
    </xf>
    <xf numFmtId="0" fontId="27" fillId="7" borderId="50" xfId="0" applyFont="1" applyFill="1" applyBorder="1" applyAlignment="1">
      <alignment vertical="center"/>
    </xf>
    <xf numFmtId="44" fontId="27" fillId="8" borderId="50" xfId="0" applyNumberFormat="1" applyFont="1" applyFill="1" applyBorder="1" applyAlignment="1">
      <alignment vertical="center"/>
    </xf>
    <xf numFmtId="0" fontId="27" fillId="8" borderId="50" xfId="0" applyFont="1" applyFill="1" applyBorder="1" applyAlignment="1">
      <alignment vertical="center"/>
    </xf>
    <xf numFmtId="0" fontId="34" fillId="14" borderId="50" xfId="0" applyFont="1" applyFill="1" applyBorder="1" applyAlignment="1">
      <alignment vertical="center"/>
    </xf>
    <xf numFmtId="44" fontId="34" fillId="14" borderId="50" xfId="0" applyNumberFormat="1" applyFont="1" applyFill="1" applyBorder="1" applyAlignment="1">
      <alignment vertical="center"/>
    </xf>
    <xf numFmtId="44" fontId="27" fillId="8" borderId="50" xfId="0" applyNumberFormat="1" applyFont="1" applyFill="1" applyBorder="1" applyAlignment="1">
      <alignment horizontal="right" vertical="center"/>
    </xf>
    <xf numFmtId="0" fontId="34" fillId="10" borderId="50" xfId="0" applyFont="1" applyFill="1" applyBorder="1" applyAlignment="1">
      <alignment vertical="center"/>
    </xf>
    <xf numFmtId="165" fontId="34" fillId="10" borderId="50" xfId="0" applyNumberFormat="1" applyFont="1" applyFill="1" applyBorder="1" applyAlignment="1">
      <alignment horizontal="right" vertical="center"/>
    </xf>
    <xf numFmtId="0" fontId="18" fillId="6" borderId="44" xfId="0" applyFont="1" applyFill="1" applyBorder="1" applyAlignment="1">
      <alignment vertical="center"/>
    </xf>
    <xf numFmtId="0" fontId="34" fillId="2" borderId="50" xfId="0" applyFont="1" applyFill="1" applyBorder="1" applyAlignment="1">
      <alignment vertical="center"/>
    </xf>
    <xf numFmtId="164" fontId="14" fillId="2" borderId="50" xfId="0" applyNumberFormat="1" applyFont="1" applyFill="1" applyBorder="1" applyAlignment="1">
      <alignment vertical="center"/>
    </xf>
    <xf numFmtId="0" fontId="38" fillId="0" borderId="0" xfId="0" applyFont="1" applyAlignment="1">
      <alignment vertical="center"/>
    </xf>
    <xf numFmtId="0" fontId="22" fillId="7" borderId="50" xfId="0" applyFont="1" applyFill="1" applyBorder="1" applyAlignment="1">
      <alignment vertical="center"/>
    </xf>
    <xf numFmtId="44" fontId="22" fillId="8" borderId="50" xfId="0" applyNumberFormat="1" applyFont="1" applyFill="1" applyBorder="1" applyAlignment="1">
      <alignment vertical="center"/>
    </xf>
    <xf numFmtId="0" fontId="16" fillId="13" borderId="50" xfId="0" applyFont="1" applyFill="1" applyBorder="1" applyAlignment="1">
      <alignment vertical="center"/>
    </xf>
    <xf numFmtId="10" fontId="16" fillId="13" borderId="50" xfId="0" applyNumberFormat="1" applyFont="1" applyFill="1" applyBorder="1" applyAlignment="1">
      <alignment vertical="center"/>
    </xf>
    <xf numFmtId="0" fontId="22" fillId="0" borderId="0" xfId="0" applyFont="1" applyAlignment="1"/>
    <xf numFmtId="0" fontId="18" fillId="0" borderId="0" xfId="0" applyFont="1"/>
    <xf numFmtId="0" fontId="18" fillId="0" borderId="0" xfId="0" applyFont="1" applyAlignment="1"/>
    <xf numFmtId="165" fontId="18" fillId="0" borderId="0" xfId="0" applyNumberFormat="1" applyFont="1" applyAlignment="1"/>
    <xf numFmtId="165" fontId="18" fillId="0" borderId="0" xfId="0" applyNumberFormat="1" applyFont="1"/>
    <xf numFmtId="0" fontId="22" fillId="7" borderId="50" xfId="0" applyFont="1" applyFill="1" applyBorder="1" applyAlignment="1">
      <alignment horizontal="left" vertical="center" wrapText="1"/>
    </xf>
    <xf numFmtId="0" fontId="22" fillId="8" borderId="50" xfId="0" applyFont="1" applyFill="1" applyBorder="1" applyAlignment="1">
      <alignment horizontal="right" vertical="center"/>
    </xf>
    <xf numFmtId="0" fontId="16" fillId="13" borderId="50" xfId="0" applyFont="1" applyFill="1" applyBorder="1" applyAlignment="1">
      <alignment horizontal="left" vertical="center"/>
    </xf>
    <xf numFmtId="9" fontId="16" fillId="13" borderId="50" xfId="0" applyNumberFormat="1" applyFont="1" applyFill="1" applyBorder="1" applyAlignment="1">
      <alignment horizontal="right" vertical="center"/>
    </xf>
    <xf numFmtId="0" fontId="10" fillId="5" borderId="0" xfId="0" applyFont="1" applyFill="1" applyAlignment="1">
      <alignment horizontal="left"/>
    </xf>
    <xf numFmtId="0" fontId="0" fillId="0" borderId="0" xfId="0" applyFont="1" applyAlignment="1"/>
    <xf numFmtId="0" fontId="7" fillId="3" borderId="8" xfId="0" applyFont="1" applyFill="1" applyBorder="1" applyAlignment="1">
      <alignment horizontal="left" vertical="top" wrapText="1"/>
    </xf>
    <xf numFmtId="0" fontId="3" fillId="0" borderId="9" xfId="0" applyFont="1" applyBorder="1"/>
    <xf numFmtId="0" fontId="3" fillId="0" borderId="10" xfId="0" applyFont="1" applyBorder="1"/>
    <xf numFmtId="0" fontId="3" fillId="0" borderId="14" xfId="0" applyFont="1" applyBorder="1"/>
    <xf numFmtId="0" fontId="3" fillId="0" borderId="15" xfId="0" applyFont="1" applyBorder="1"/>
    <xf numFmtId="0" fontId="3" fillId="0" borderId="16" xfId="0" applyFont="1" applyBorder="1"/>
    <xf numFmtId="0" fontId="3" fillId="0" borderId="17" xfId="0" applyFont="1" applyBorder="1"/>
    <xf numFmtId="0" fontId="3" fillId="0" borderId="18" xfId="0" applyFont="1" applyBorder="1"/>
    <xf numFmtId="0" fontId="11" fillId="4" borderId="8" xfId="0" applyFont="1" applyFill="1" applyBorder="1" applyAlignment="1">
      <alignment horizontal="center" vertical="center" wrapText="1"/>
    </xf>
    <xf numFmtId="0" fontId="8" fillId="4" borderId="6" xfId="0" applyFont="1" applyFill="1" applyBorder="1"/>
    <xf numFmtId="0" fontId="3" fillId="0" borderId="7" xfId="0" applyFont="1" applyBorder="1"/>
    <xf numFmtId="0" fontId="3" fillId="0" borderId="3" xfId="0" applyFont="1" applyBorder="1"/>
    <xf numFmtId="0" fontId="9" fillId="4" borderId="11" xfId="0" applyFont="1" applyFill="1" applyBorder="1"/>
    <xf numFmtId="0" fontId="3" fillId="0" borderId="12" xfId="0" applyFont="1" applyBorder="1"/>
    <xf numFmtId="0" fontId="3" fillId="0" borderId="13" xfId="0" applyFont="1" applyBorder="1"/>
    <xf numFmtId="0" fontId="20" fillId="0" borderId="0" xfId="0" applyFont="1" applyAlignment="1"/>
    <xf numFmtId="0" fontId="4" fillId="4" borderId="6" xfId="0" applyFont="1" applyFill="1" applyBorder="1" applyAlignment="1">
      <alignment vertical="center"/>
    </xf>
    <xf numFmtId="0" fontId="1" fillId="4" borderId="25" xfId="0" applyFont="1" applyFill="1" applyBorder="1" applyAlignment="1">
      <alignment vertical="center"/>
    </xf>
    <xf numFmtId="0" fontId="3" fillId="0" borderId="25" xfId="0" applyFont="1" applyBorder="1"/>
    <xf numFmtId="0" fontId="3" fillId="0" borderId="26" xfId="0" applyFont="1" applyBorder="1"/>
    <xf numFmtId="0" fontId="3" fillId="0" borderId="28" xfId="0" applyFont="1" applyBorder="1"/>
    <xf numFmtId="0" fontId="13" fillId="4" borderId="11" xfId="0" applyFont="1" applyFill="1" applyBorder="1"/>
    <xf numFmtId="0" fontId="10" fillId="5" borderId="0" xfId="0" applyFont="1" applyFill="1" applyAlignment="1">
      <alignment horizontal="left" vertical="top"/>
    </xf>
    <xf numFmtId="0" fontId="12" fillId="3" borderId="19" xfId="0" applyFont="1" applyFill="1" applyBorder="1" applyAlignment="1">
      <alignment horizontal="left" vertical="center" wrapText="1"/>
    </xf>
    <xf numFmtId="0" fontId="3" fillId="0" borderId="20" xfId="0" applyFont="1" applyBorder="1"/>
    <xf numFmtId="0" fontId="3" fillId="0" borderId="21" xfId="0" applyFont="1" applyBorder="1"/>
    <xf numFmtId="0" fontId="7" fillId="6" borderId="29" xfId="0" applyFont="1" applyFill="1" applyBorder="1" applyAlignment="1">
      <alignment horizontal="left" vertical="center" wrapText="1"/>
    </xf>
    <xf numFmtId="0" fontId="3" fillId="0" borderId="30" xfId="0" applyFont="1" applyBorder="1"/>
    <xf numFmtId="0" fontId="3" fillId="0" borderId="31" xfId="0" applyFont="1" applyBorder="1"/>
    <xf numFmtId="0" fontId="3" fillId="0" borderId="32" xfId="0" applyFont="1" applyBorder="1"/>
    <xf numFmtId="0" fontId="3" fillId="0" borderId="33" xfId="0" applyFont="1" applyBorder="1"/>
    <xf numFmtId="0" fontId="3" fillId="0" borderId="34" xfId="0" applyFont="1" applyBorder="1"/>
    <xf numFmtId="0" fontId="3" fillId="0" borderId="35" xfId="0" applyFont="1" applyBorder="1"/>
    <xf numFmtId="0" fontId="3" fillId="0" borderId="36" xfId="0" applyFont="1" applyBorder="1"/>
    <xf numFmtId="0" fontId="2" fillId="3" borderId="1" xfId="0" applyFont="1" applyFill="1" applyBorder="1"/>
    <xf numFmtId="0" fontId="3" fillId="0" borderId="5" xfId="0" applyFont="1" applyBorder="1"/>
    <xf numFmtId="0" fontId="3" fillId="0" borderId="22" xfId="0" applyFont="1" applyBorder="1"/>
    <xf numFmtId="0" fontId="2" fillId="6" borderId="23" xfId="0" applyFont="1" applyFill="1" applyBorder="1"/>
    <xf numFmtId="0" fontId="3" fillId="0" borderId="23" xfId="0" applyFont="1" applyBorder="1"/>
    <xf numFmtId="0" fontId="3" fillId="0" borderId="24" xfId="0" applyFont="1" applyBorder="1"/>
    <xf numFmtId="0" fontId="15" fillId="5" borderId="0" xfId="0" applyFont="1" applyFill="1" applyAlignment="1">
      <alignment horizontal="left" vertical="top" wrapText="1"/>
    </xf>
    <xf numFmtId="0" fontId="11" fillId="2" borderId="29" xfId="0" applyFont="1" applyFill="1" applyBorder="1" applyAlignment="1">
      <alignment horizontal="center" vertical="center"/>
    </xf>
    <xf numFmtId="0" fontId="19" fillId="6" borderId="37" xfId="0" applyFont="1" applyFill="1" applyBorder="1" applyAlignment="1"/>
    <xf numFmtId="0" fontId="3" fillId="0" borderId="38" xfId="0" applyFont="1" applyBorder="1"/>
    <xf numFmtId="0" fontId="3" fillId="0" borderId="39" xfId="0" applyFont="1" applyBorder="1"/>
    <xf numFmtId="0" fontId="12" fillId="6" borderId="37" xfId="0" applyFont="1" applyFill="1" applyBorder="1" applyAlignment="1">
      <alignment horizontal="center"/>
    </xf>
    <xf numFmtId="0" fontId="1" fillId="2" borderId="0" xfId="0" applyFont="1" applyFill="1"/>
    <xf numFmtId="0" fontId="14" fillId="5" borderId="0" xfId="0" applyFont="1" applyFill="1" applyAlignment="1">
      <alignment horizontal="center" vertical="center"/>
    </xf>
    <xf numFmtId="0" fontId="27" fillId="8" borderId="48" xfId="0" applyFont="1" applyFill="1" applyBorder="1" applyAlignment="1">
      <alignment vertical="center"/>
    </xf>
    <xf numFmtId="0" fontId="3" fillId="0" borderId="49" xfId="0" applyFont="1" applyBorder="1"/>
    <xf numFmtId="0" fontId="21" fillId="5" borderId="0" xfId="0" applyFont="1" applyFill="1" applyAlignment="1">
      <alignment horizontal="left"/>
    </xf>
    <xf numFmtId="0" fontId="22" fillId="7" borderId="45" xfId="0" applyFont="1" applyFill="1" applyBorder="1" applyAlignment="1">
      <alignment vertical="center" wrapText="1"/>
    </xf>
    <xf numFmtId="0" fontId="3" fillId="0" borderId="46" xfId="0" applyFont="1" applyBorder="1"/>
    <xf numFmtId="0" fontId="3" fillId="0" borderId="47" xfId="0" applyFont="1" applyBorder="1"/>
    <xf numFmtId="0" fontId="25" fillId="7" borderId="45" xfId="0" applyFont="1" applyFill="1" applyBorder="1" applyAlignment="1">
      <alignment vertical="center" wrapText="1"/>
    </xf>
    <xf numFmtId="0" fontId="26" fillId="7" borderId="45" xfId="0" applyFont="1" applyFill="1" applyBorder="1" applyAlignment="1">
      <alignment vertical="center"/>
    </xf>
    <xf numFmtId="0" fontId="27" fillId="7" borderId="48" xfId="0" applyFont="1" applyFill="1" applyBorder="1" applyAlignment="1">
      <alignment vertical="center"/>
    </xf>
    <xf numFmtId="44" fontId="27" fillId="8" borderId="48" xfId="0" applyNumberFormat="1" applyFont="1" applyFill="1" applyBorder="1" applyAlignment="1">
      <alignment vertical="center"/>
    </xf>
    <xf numFmtId="0" fontId="28" fillId="2" borderId="48" xfId="0" applyFont="1" applyFill="1" applyBorder="1" applyAlignment="1">
      <alignment vertical="center"/>
    </xf>
    <xf numFmtId="44" fontId="28" fillId="2" borderId="48" xfId="0" applyNumberFormat="1" applyFont="1" applyFill="1" applyBorder="1" applyAlignment="1">
      <alignment vertical="center"/>
    </xf>
    <xf numFmtId="0" fontId="24" fillId="3" borderId="0" xfId="0" applyFont="1" applyFill="1" applyAlignment="1">
      <alignment vertical="center"/>
    </xf>
    <xf numFmtId="0" fontId="30" fillId="7" borderId="48" xfId="0" applyFont="1" applyFill="1" applyBorder="1" applyAlignment="1">
      <alignment vertical="center"/>
    </xf>
    <xf numFmtId="0" fontId="22" fillId="7" borderId="48" xfId="0" applyFont="1" applyFill="1" applyBorder="1" applyAlignment="1">
      <alignment vertical="center"/>
    </xf>
    <xf numFmtId="0" fontId="29" fillId="8" borderId="45" xfId="0" applyFont="1" applyFill="1" applyBorder="1" applyAlignment="1">
      <alignment vertical="center"/>
    </xf>
    <xf numFmtId="0" fontId="24" fillId="9" borderId="48" xfId="0" applyFont="1" applyFill="1" applyBorder="1" applyAlignment="1">
      <alignment vertical="center"/>
    </xf>
    <xf numFmtId="0" fontId="24" fillId="2" borderId="48" xfId="0" applyFont="1" applyFill="1" applyBorder="1" applyAlignment="1">
      <alignment vertical="center"/>
    </xf>
    <xf numFmtId="0" fontId="29" fillId="0" borderId="0" xfId="0" applyFont="1" applyAlignment="1">
      <alignment vertical="center"/>
    </xf>
    <xf numFmtId="0" fontId="22" fillId="8" borderId="45" xfId="0" applyFont="1" applyFill="1" applyBorder="1" applyAlignment="1">
      <alignment vertical="center" wrapText="1"/>
    </xf>
    <xf numFmtId="0" fontId="22" fillId="0" borderId="0" xfId="0" applyFont="1" applyAlignment="1">
      <alignment wrapText="1"/>
    </xf>
    <xf numFmtId="0" fontId="31" fillId="8" borderId="45" xfId="0" applyFont="1" applyFill="1" applyBorder="1" applyAlignment="1">
      <alignment vertical="top"/>
    </xf>
    <xf numFmtId="0" fontId="14" fillId="2" borderId="48" xfId="0" applyFont="1" applyFill="1" applyBorder="1" applyAlignment="1">
      <alignment vertical="center"/>
    </xf>
    <xf numFmtId="0" fontId="32" fillId="7" borderId="48" xfId="0" applyFont="1" applyFill="1" applyBorder="1" applyAlignment="1">
      <alignment vertical="center"/>
    </xf>
    <xf numFmtId="0" fontId="22" fillId="8" borderId="45" xfId="0" applyFont="1" applyFill="1" applyBorder="1" applyAlignment="1">
      <alignment vertical="top" wrapText="1"/>
    </xf>
    <xf numFmtId="166" fontId="34" fillId="10" borderId="48" xfId="0" applyNumberFormat="1" applyFont="1" applyFill="1" applyBorder="1" applyAlignment="1">
      <alignment vertical="center"/>
    </xf>
    <xf numFmtId="0" fontId="33" fillId="8" borderId="45" xfId="0" applyFont="1" applyFill="1" applyBorder="1" applyAlignment="1">
      <alignment vertical="center" wrapText="1"/>
    </xf>
    <xf numFmtId="166" fontId="27" fillId="8" borderId="48" xfId="0" applyNumberFormat="1" applyFont="1" applyFill="1" applyBorder="1" applyAlignment="1">
      <alignment vertical="center"/>
    </xf>
    <xf numFmtId="0" fontId="38" fillId="0" borderId="0" xfId="0" applyFont="1"/>
    <xf numFmtId="0" fontId="28" fillId="2" borderId="0" xfId="0" applyFont="1" applyFill="1" applyAlignment="1">
      <alignment horizontal="center" vertical="center"/>
    </xf>
    <xf numFmtId="0" fontId="7" fillId="2" borderId="0" xfId="0" applyFont="1" applyFill="1" applyAlignment="1">
      <alignment vertical="center" wrapText="1"/>
    </xf>
    <xf numFmtId="0" fontId="36" fillId="5" borderId="0" xfId="0" applyFont="1" applyFill="1" applyAlignment="1">
      <alignment horizontal="center" wrapText="1"/>
    </xf>
    <xf numFmtId="0" fontId="22" fillId="8" borderId="52" xfId="0" applyFont="1" applyFill="1" applyBorder="1" applyAlignment="1">
      <alignment horizontal="left" vertical="center" wrapText="1"/>
    </xf>
    <xf numFmtId="0" fontId="3" fillId="0" borderId="52" xfId="0" applyFont="1" applyBorder="1"/>
    <xf numFmtId="0" fontId="3" fillId="0" borderId="53" xfId="0" applyFont="1" applyBorder="1"/>
    <xf numFmtId="0" fontId="3" fillId="0" borderId="55" xfId="0" applyFont="1" applyBorder="1"/>
    <xf numFmtId="0" fontId="18" fillId="5" borderId="0" xfId="0" applyFont="1" applyFill="1" applyAlignment="1">
      <alignment horizontal="center" vertical="center" wrapText="1"/>
    </xf>
    <xf numFmtId="0" fontId="38" fillId="8" borderId="0" xfId="0" applyFont="1" applyFill="1" applyAlignment="1"/>
    <xf numFmtId="0" fontId="3" fillId="0" borderId="58" xfId="0" applyFont="1" applyBorder="1"/>
    <xf numFmtId="0" fontId="3" fillId="0" borderId="59" xfId="0" applyFont="1" applyBorder="1"/>
    <xf numFmtId="0" fontId="41" fillId="2" borderId="0" xfId="0" applyFont="1" applyFill="1" applyAlignment="1">
      <alignment horizontal="center" vertical="center"/>
    </xf>
    <xf numFmtId="0" fontId="24" fillId="6" borderId="41" xfId="0" applyFont="1" applyFill="1" applyBorder="1" applyAlignment="1">
      <alignment horizontal="center" vertical="center"/>
    </xf>
    <xf numFmtId="0" fontId="3" fillId="0" borderId="54" xfId="0" applyFont="1" applyBorder="1"/>
    <xf numFmtId="0" fontId="3" fillId="0" borderId="57" xfId="0" applyFont="1" applyBorder="1"/>
    <xf numFmtId="0" fontId="24" fillId="3" borderId="40" xfId="0" applyFont="1" applyFill="1" applyBorder="1" applyAlignment="1">
      <alignment horizontal="center" vertical="center"/>
    </xf>
    <xf numFmtId="0" fontId="3" fillId="0" borderId="60" xfId="0" applyFont="1" applyBorder="1"/>
    <xf numFmtId="0" fontId="3" fillId="0" borderId="61" xfId="0" applyFont="1" applyBorder="1"/>
    <xf numFmtId="0" fontId="24" fillId="6" borderId="40" xfId="0" applyFont="1" applyFill="1" applyBorder="1" applyAlignment="1">
      <alignment horizontal="center" vertical="center"/>
    </xf>
    <xf numFmtId="0" fontId="22" fillId="12" borderId="41" xfId="0" applyFont="1" applyFill="1" applyBorder="1" applyAlignment="1">
      <alignment vertical="center"/>
    </xf>
    <xf numFmtId="0" fontId="22" fillId="8" borderId="41" xfId="0" applyFont="1" applyFill="1" applyBorder="1" applyAlignment="1">
      <alignment vertical="center" wrapText="1"/>
    </xf>
    <xf numFmtId="0" fontId="46" fillId="8" borderId="45" xfId="0" applyFont="1" applyFill="1" applyBorder="1" applyAlignment="1">
      <alignment vertical="center"/>
    </xf>
    <xf numFmtId="0" fontId="47" fillId="8" borderId="45" xfId="0" applyFont="1" applyFill="1" applyBorder="1" applyAlignment="1">
      <alignment vertical="center" wrapText="1"/>
    </xf>
    <xf numFmtId="0" fontId="24" fillId="10" borderId="48" xfId="0" applyFont="1" applyFill="1" applyBorder="1" applyAlignment="1">
      <alignment vertical="center"/>
    </xf>
    <xf numFmtId="44" fontId="24" fillId="10" borderId="48" xfId="0" applyNumberFormat="1" applyFont="1" applyFill="1" applyBorder="1" applyAlignment="1">
      <alignment vertical="center"/>
    </xf>
    <xf numFmtId="44" fontId="22" fillId="8" borderId="48" xfId="0" applyNumberFormat="1" applyFont="1" applyFill="1" applyBorder="1" applyAlignment="1">
      <alignment vertical="center"/>
    </xf>
    <xf numFmtId="0" fontId="48" fillId="7" borderId="45" xfId="0" applyFont="1" applyFill="1" applyBorder="1" applyAlignment="1">
      <alignment vertical="center" wrapText="1"/>
    </xf>
    <xf numFmtId="0" fontId="50" fillId="3" borderId="0" xfId="0" applyFont="1" applyFill="1" applyAlignment="1">
      <alignment horizontal="center" vertical="center"/>
    </xf>
    <xf numFmtId="0" fontId="22" fillId="7" borderId="45" xfId="0" applyFont="1" applyFill="1" applyBorder="1" applyAlignment="1">
      <alignment vertical="top" wrapText="1"/>
    </xf>
    <xf numFmtId="0" fontId="49" fillId="7" borderId="45" xfId="0" applyFont="1" applyFill="1" applyBorder="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Arial"/>
              </a:defRPr>
            </a:pPr>
            <a:r>
              <a:rPr lang="en-US" sz="1400" b="0" i="0">
                <a:solidFill>
                  <a:srgbClr val="757575"/>
                </a:solidFill>
                <a:latin typeface="Arial"/>
              </a:rPr>
              <a:t>Loss by Reason</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1E9E-4C5B-B3DD-594E7B42BD6C}"/>
              </c:ext>
            </c:extLst>
          </c:dPt>
          <c:dPt>
            <c:idx val="1"/>
            <c:bubble3D val="0"/>
            <c:spPr>
              <a:solidFill>
                <a:srgbClr val="FF8F59"/>
              </a:solidFill>
            </c:spPr>
            <c:extLst>
              <c:ext xmlns:c16="http://schemas.microsoft.com/office/drawing/2014/chart" uri="{C3380CC4-5D6E-409C-BE32-E72D297353CC}">
                <c16:uniqueId val="{00000003-1E9E-4C5B-B3DD-594E7B42BD6C}"/>
              </c:ext>
            </c:extLst>
          </c:dPt>
          <c:dPt>
            <c:idx val="2"/>
            <c:bubble3D val="0"/>
            <c:spPr>
              <a:solidFill>
                <a:srgbClr val="F2545B"/>
              </a:solidFill>
            </c:spPr>
            <c:extLst>
              <c:ext xmlns:c16="http://schemas.microsoft.com/office/drawing/2014/chart" uri="{C3380CC4-5D6E-409C-BE32-E72D297353CC}">
                <c16:uniqueId val="{00000005-1E9E-4C5B-B3DD-594E7B42BD6C}"/>
              </c:ext>
            </c:extLst>
          </c:dPt>
          <c:dPt>
            <c:idx val="3"/>
            <c:bubble3D val="0"/>
            <c:spPr>
              <a:solidFill>
                <a:srgbClr val="F5C26B"/>
              </a:solidFill>
            </c:spPr>
            <c:extLst>
              <c:ext xmlns:c16="http://schemas.microsoft.com/office/drawing/2014/chart" uri="{C3380CC4-5D6E-409C-BE32-E72D297353CC}">
                <c16:uniqueId val="{00000007-1E9E-4C5B-B3DD-594E7B42BD6C}"/>
              </c:ext>
            </c:extLst>
          </c:dPt>
          <c:dPt>
            <c:idx val="4"/>
            <c:bubble3D val="0"/>
            <c:spPr>
              <a:solidFill>
                <a:srgbClr val="00BDA5"/>
              </a:solidFill>
            </c:spPr>
            <c:extLst>
              <c:ext xmlns:c16="http://schemas.microsoft.com/office/drawing/2014/chart" uri="{C3380CC4-5D6E-409C-BE32-E72D297353CC}">
                <c16:uniqueId val="{00000009-1E9E-4C5B-B3DD-594E7B42BD6C}"/>
              </c:ext>
            </c:extLst>
          </c:dPt>
          <c:dLbls>
            <c:dLbl>
              <c:idx val="1"/>
              <c:spPr/>
              <c:txPr>
                <a:bodyPr/>
                <a:lstStyle/>
                <a:p>
                  <a:pPr lvl="0">
                    <a:defRPr>
                      <a:latin typeface="Arial"/>
                    </a:defRPr>
                  </a:pPr>
                  <a:endParaRPr lang="en-US"/>
                </a:p>
              </c:txPr>
              <c:showLegendKey val="0"/>
              <c:showVal val="0"/>
              <c:showCatName val="0"/>
              <c:showSerName val="0"/>
              <c:showPercent val="1"/>
              <c:showBubbleSize val="0"/>
              <c:extLst>
                <c:ext xmlns:c16="http://schemas.microsoft.com/office/drawing/2014/chart" uri="{C3380CC4-5D6E-409C-BE32-E72D297353CC}">
                  <c16:uniqueId val="{00000003-1E9E-4C5B-B3DD-594E7B42BD6C}"/>
                </c:ext>
              </c:extLst>
            </c:dLbl>
            <c:dLbl>
              <c:idx val="2"/>
              <c:spPr/>
              <c:txPr>
                <a:bodyPr/>
                <a:lstStyle/>
                <a:p>
                  <a:pPr lvl="0">
                    <a:defRPr>
                      <a:latin typeface="Arial"/>
                    </a:defRPr>
                  </a:pPr>
                  <a:endParaRPr lang="en-US"/>
                </a:p>
              </c:txPr>
              <c:showLegendKey val="0"/>
              <c:showVal val="0"/>
              <c:showCatName val="0"/>
              <c:showSerName val="0"/>
              <c:showPercent val="1"/>
              <c:showBubbleSize val="0"/>
              <c:extLst>
                <c:ext xmlns:c16="http://schemas.microsoft.com/office/drawing/2014/chart" uri="{C3380CC4-5D6E-409C-BE32-E72D297353CC}">
                  <c16:uniqueId val="{00000005-1E9E-4C5B-B3DD-594E7B42BD6C}"/>
                </c:ext>
              </c:extLst>
            </c:dLbl>
            <c:dLbl>
              <c:idx val="3"/>
              <c:spPr/>
              <c:txPr>
                <a:bodyPr/>
                <a:lstStyle/>
                <a:p>
                  <a:pPr lvl="0">
                    <a:defRPr>
                      <a:latin typeface="Arial"/>
                    </a:defRPr>
                  </a:pPr>
                  <a:endParaRPr lang="en-US"/>
                </a:p>
              </c:txPr>
              <c:showLegendKey val="0"/>
              <c:showVal val="0"/>
              <c:showCatName val="0"/>
              <c:showSerName val="0"/>
              <c:showPercent val="1"/>
              <c:showBubbleSize val="0"/>
              <c:extLst>
                <c:ext xmlns:c16="http://schemas.microsoft.com/office/drawing/2014/chart" uri="{C3380CC4-5D6E-409C-BE32-E72D297353CC}">
                  <c16:uniqueId val="{00000007-1E9E-4C5B-B3DD-594E7B42BD6C}"/>
                </c:ext>
              </c:extLst>
            </c:dLbl>
            <c:dLbl>
              <c:idx val="4"/>
              <c:spPr/>
              <c:txPr>
                <a:bodyPr/>
                <a:lstStyle/>
                <a:p>
                  <a:pPr lvl="0">
                    <a:defRPr>
                      <a:latin typeface="Aria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1E9E-4C5B-B3DD-594E7B42BD6C}"/>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'Win Rate'!$B$12:$B$16</c:f>
              <c:strCache>
                <c:ptCount val="5"/>
                <c:pt idx="0">
                  <c:v>Lost Deals</c:v>
                </c:pt>
                <c:pt idx="1">
                  <c:v>Lost – [Reason 1]</c:v>
                </c:pt>
                <c:pt idx="2">
                  <c:v>Lost – [Reason 2]</c:v>
                </c:pt>
                <c:pt idx="3">
                  <c:v>Lost – [Reason 3]</c:v>
                </c:pt>
                <c:pt idx="4">
                  <c:v>Lost – [Reason 4]</c:v>
                </c:pt>
              </c:strCache>
            </c:strRef>
          </c:cat>
          <c:val>
            <c:numRef>
              <c:f>'Win Rate'!$D$12:$D$16</c:f>
              <c:numCache>
                <c:formatCode>General</c:formatCode>
                <c:ptCount val="5"/>
                <c:pt idx="1">
                  <c:v>1</c:v>
                </c:pt>
                <c:pt idx="2">
                  <c:v>1</c:v>
                </c:pt>
                <c:pt idx="3">
                  <c:v>1</c:v>
                </c:pt>
                <c:pt idx="4">
                  <c:v>1</c:v>
                </c:pt>
              </c:numCache>
            </c:numRef>
          </c:val>
          <c:extLst>
            <c:ext xmlns:c16="http://schemas.microsoft.com/office/drawing/2014/chart" uri="{C3380CC4-5D6E-409C-BE32-E72D297353CC}">
              <c16:uniqueId val="{0000000A-1E9E-4C5B-B3DD-594E7B42BD6C}"/>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1200" b="0" i="0">
              <a:solidFill>
                <a:srgbClr val="1A1A1A"/>
              </a:solidFill>
              <a:latin typeface="Avenir Book"/>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pieChart>
        <c:varyColors val="1"/>
        <c:ser>
          <c:idx val="0"/>
          <c:order val="0"/>
          <c:tx>
            <c:strRef>
              <c:f>'Win Rate'!$B$10:$C$10</c:f>
              <c:strCache>
                <c:ptCount val="2"/>
                <c:pt idx="0">
                  <c:v>Total Deals Won</c:v>
                </c:pt>
              </c:strCache>
            </c:strRef>
          </c:tx>
          <c:dPt>
            <c:idx val="0"/>
            <c:bubble3D val="0"/>
            <c:spPr>
              <a:solidFill>
                <a:srgbClr val="00BDA5"/>
              </a:solidFill>
            </c:spPr>
            <c:extLst>
              <c:ext xmlns:c16="http://schemas.microsoft.com/office/drawing/2014/chart" uri="{C3380CC4-5D6E-409C-BE32-E72D297353CC}">
                <c16:uniqueId val="{00000001-52E0-40A6-8CB9-D4C4BEDB9EA8}"/>
              </c:ext>
            </c:extLst>
          </c:dPt>
          <c:dPt>
            <c:idx val="1"/>
            <c:bubble3D val="0"/>
            <c:spPr>
              <a:solidFill>
                <a:srgbClr val="F2545B"/>
              </a:solidFill>
            </c:spPr>
            <c:extLst>
              <c:ext xmlns:c16="http://schemas.microsoft.com/office/drawing/2014/chart" uri="{C3380CC4-5D6E-409C-BE32-E72D297353CC}">
                <c16:uniqueId val="{00000003-52E0-40A6-8CB9-D4C4BEDB9EA8}"/>
              </c:ext>
            </c:extLst>
          </c:dPt>
          <c:val>
            <c:numRef>
              <c:f>('Win Rate'!$D$10,'Win Rate'!$B$17:$D$17)</c:f>
              <c:numCache>
                <c:formatCode>General</c:formatCode>
                <c:ptCount val="4"/>
                <c:pt idx="0">
                  <c:v>1</c:v>
                </c:pt>
                <c:pt idx="1">
                  <c:v>0</c:v>
                </c:pt>
                <c:pt idx="3">
                  <c:v>4</c:v>
                </c:pt>
              </c:numCache>
            </c:numRef>
          </c:val>
          <c:extLst>
            <c:ext xmlns:c16="http://schemas.microsoft.com/office/drawing/2014/chart" uri="{C3380CC4-5D6E-409C-BE32-E72D297353CC}">
              <c16:uniqueId val="{00000004-52E0-40A6-8CB9-D4C4BEDB9EA8}"/>
            </c:ext>
          </c:extLst>
        </c:ser>
        <c:dLbls>
          <c:showLegendKey val="0"/>
          <c:showVal val="0"/>
          <c:showCatName val="0"/>
          <c:showSerName val="0"/>
          <c:showPercent val="0"/>
          <c:showBubbleSize val="0"/>
          <c:showLeaderLines val="1"/>
        </c:dLbls>
        <c:firstSliceAng val="0"/>
      </c:pieChart>
    </c:plotArea>
    <c:legend>
      <c:legendPos val="r"/>
      <c:overlay val="0"/>
      <c:txPr>
        <a:bodyPr/>
        <a:lstStyle/>
        <a:p>
          <a:pPr lvl="0" rtl="0">
            <a:defRPr sz="1200" b="0">
              <a:solidFill>
                <a:srgbClr val="1A1A1A"/>
              </a:solidFill>
              <a:latin typeface="Arial"/>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Arial"/>
              </a:defRPr>
            </a:pPr>
            <a:r>
              <a:rPr lang="en-US" sz="1400" b="0" i="0">
                <a:solidFill>
                  <a:srgbClr val="757575"/>
                </a:solidFill>
                <a:latin typeface="Arial"/>
              </a:rPr>
              <a:t>Revenue by Product Line</a:t>
            </a:r>
          </a:p>
        </c:rich>
      </c:tx>
      <c:layout>
        <c:manualLayout>
          <c:xMode val="edge"/>
          <c:yMode val="edge"/>
          <c:x val="2.7547169811320757E-2"/>
          <c:y val="0.05"/>
        </c:manualLayout>
      </c:layout>
      <c:overlay val="0"/>
    </c:title>
    <c:autoTitleDeleted val="0"/>
    <c:plotArea>
      <c:layout/>
      <c:pieChart>
        <c:varyColors val="1"/>
        <c:ser>
          <c:idx val="0"/>
          <c:order val="0"/>
          <c:dPt>
            <c:idx val="0"/>
            <c:bubble3D val="0"/>
            <c:spPr>
              <a:solidFill>
                <a:srgbClr val="6A78D1"/>
              </a:solidFill>
            </c:spPr>
            <c:extLst>
              <c:ext xmlns:c16="http://schemas.microsoft.com/office/drawing/2014/chart" uri="{C3380CC4-5D6E-409C-BE32-E72D297353CC}">
                <c16:uniqueId val="{00000001-7978-44CB-82A0-AD883BA2C144}"/>
              </c:ext>
            </c:extLst>
          </c:dPt>
          <c:dPt>
            <c:idx val="1"/>
            <c:bubble3D val="0"/>
            <c:spPr>
              <a:solidFill>
                <a:srgbClr val="FF8F59"/>
              </a:solidFill>
            </c:spPr>
            <c:extLst>
              <c:ext xmlns:c16="http://schemas.microsoft.com/office/drawing/2014/chart" uri="{C3380CC4-5D6E-409C-BE32-E72D297353CC}">
                <c16:uniqueId val="{00000003-7978-44CB-82A0-AD883BA2C144}"/>
              </c:ext>
            </c:extLst>
          </c:dPt>
          <c:dPt>
            <c:idx val="2"/>
            <c:bubble3D val="0"/>
            <c:spPr>
              <a:solidFill>
                <a:srgbClr val="F2545B"/>
              </a:solidFill>
            </c:spPr>
            <c:extLst>
              <c:ext xmlns:c16="http://schemas.microsoft.com/office/drawing/2014/chart" uri="{C3380CC4-5D6E-409C-BE32-E72D297353CC}">
                <c16:uniqueId val="{00000005-7978-44CB-82A0-AD883BA2C144}"/>
              </c:ext>
            </c:extLst>
          </c:dPt>
          <c:dPt>
            <c:idx val="3"/>
            <c:bubble3D val="0"/>
            <c:spPr>
              <a:solidFill>
                <a:srgbClr val="F5C26B"/>
              </a:solidFill>
            </c:spPr>
            <c:extLst>
              <c:ext xmlns:c16="http://schemas.microsoft.com/office/drawing/2014/chart" uri="{C3380CC4-5D6E-409C-BE32-E72D297353CC}">
                <c16:uniqueId val="{00000007-7978-44CB-82A0-AD883BA2C144}"/>
              </c:ext>
            </c:extLst>
          </c:dPt>
          <c:dPt>
            <c:idx val="4"/>
            <c:bubble3D val="0"/>
            <c:spPr>
              <a:solidFill>
                <a:srgbClr val="00BDA5"/>
              </a:solidFill>
            </c:spPr>
            <c:extLst>
              <c:ext xmlns:c16="http://schemas.microsoft.com/office/drawing/2014/chart" uri="{C3380CC4-5D6E-409C-BE32-E72D297353CC}">
                <c16:uniqueId val="{00000009-7978-44CB-82A0-AD883BA2C144}"/>
              </c:ext>
            </c:extLst>
          </c:dPt>
          <c:dPt>
            <c:idx val="5"/>
            <c:bubble3D val="0"/>
            <c:spPr>
              <a:solidFill>
                <a:srgbClr val="F2547D"/>
              </a:solidFill>
            </c:spPr>
            <c:extLst>
              <c:ext xmlns:c16="http://schemas.microsoft.com/office/drawing/2014/chart" uri="{C3380CC4-5D6E-409C-BE32-E72D297353CC}">
                <c16:uniqueId val="{0000000B-7978-44CB-82A0-AD883BA2C144}"/>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'Revenue by Product'!$B$8:$B$13</c:f>
              <c:strCache>
                <c:ptCount val="6"/>
                <c:pt idx="0">
                  <c:v>Product/Service #1</c:v>
                </c:pt>
                <c:pt idx="1">
                  <c:v>Product/Service #2</c:v>
                </c:pt>
                <c:pt idx="2">
                  <c:v>Product/Service #3</c:v>
                </c:pt>
                <c:pt idx="3">
                  <c:v>Product/Service #4</c:v>
                </c:pt>
                <c:pt idx="4">
                  <c:v>Product/Service #5</c:v>
                </c:pt>
                <c:pt idx="5">
                  <c:v>Product/Service #6</c:v>
                </c:pt>
              </c:strCache>
            </c:strRef>
          </c:cat>
          <c:val>
            <c:numRef>
              <c:f>'Revenue by Product'!$D$8:$D$13</c:f>
              <c:numCache>
                <c:formatCode>_("$"* #,##0.00_);_("$"* \(#,##0.00\);_("$"* "-"??_);_(@_)</c:formatCode>
                <c:ptCount val="6"/>
                <c:pt idx="0">
                  <c:v>25000</c:v>
                </c:pt>
                <c:pt idx="1">
                  <c:v>33000</c:v>
                </c:pt>
                <c:pt idx="2">
                  <c:v>19000</c:v>
                </c:pt>
                <c:pt idx="3">
                  <c:v>45000</c:v>
                </c:pt>
                <c:pt idx="4">
                  <c:v>22000</c:v>
                </c:pt>
                <c:pt idx="5">
                  <c:v>17000</c:v>
                </c:pt>
              </c:numCache>
            </c:numRef>
          </c:val>
          <c:extLst>
            <c:ext xmlns:c16="http://schemas.microsoft.com/office/drawing/2014/chart" uri="{C3380CC4-5D6E-409C-BE32-E72D297353CC}">
              <c16:uniqueId val="{0000000C-7978-44CB-82A0-AD883BA2C144}"/>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1200" b="0" i="0">
              <a:solidFill>
                <a:srgbClr val="1A1A1A"/>
              </a:solidFill>
              <a:latin typeface="Arial"/>
            </a:defRPr>
          </a:pPr>
          <a:endParaRPr lang="en-US"/>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1"/>
        <c:ser>
          <c:idx val="0"/>
          <c:order val="0"/>
          <c:tx>
            <c:strRef>
              <c:f>'Revenue Churn'!$B$22</c:f>
              <c:strCache>
                <c:ptCount val="1"/>
                <c:pt idx="0">
                  <c:v>Your Net Churn</c:v>
                </c:pt>
              </c:strCache>
            </c:strRef>
          </c:tx>
          <c:spPr>
            <a:ln w="38100" cmpd="sng">
              <a:solidFill>
                <a:srgbClr val="00BDA5"/>
              </a:solidFill>
            </a:ln>
          </c:spPr>
          <c:marker>
            <c:symbol val="none"/>
          </c:marker>
          <c:cat>
            <c:strRef>
              <c:f>'Revenue Churn'!$A$23:$A$32</c:f>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f>'Revenue Churn'!$B$23:$B$32</c:f>
              <c:numCache>
                <c:formatCode>0.0</c:formatCode>
                <c:ptCount val="10"/>
                <c:pt idx="0">
                  <c:v>1</c:v>
                </c:pt>
                <c:pt idx="1">
                  <c:v>2.0750000000000002</c:v>
                </c:pt>
                <c:pt idx="2">
                  <c:v>3.2306250000000003</c:v>
                </c:pt>
                <c:pt idx="3">
                  <c:v>4.4729218750000008</c:v>
                </c:pt>
                <c:pt idx="4">
                  <c:v>5.8083910156250003</c:v>
                </c:pt>
                <c:pt idx="5">
                  <c:v>7.2440203417968752</c:v>
                </c:pt>
                <c:pt idx="6">
                  <c:v>8.7873218674316398</c:v>
                </c:pt>
                <c:pt idx="7">
                  <c:v>10.446371007489013</c:v>
                </c:pt>
                <c:pt idx="8">
                  <c:v>12.229848833050688</c:v>
                </c:pt>
                <c:pt idx="9">
                  <c:v>14.14708749552949</c:v>
                </c:pt>
              </c:numCache>
            </c:numRef>
          </c:val>
          <c:smooth val="0"/>
          <c:extLst>
            <c:ext xmlns:c16="http://schemas.microsoft.com/office/drawing/2014/chart" uri="{C3380CC4-5D6E-409C-BE32-E72D297353CC}">
              <c16:uniqueId val="{00000000-E4E7-46D2-82B4-2E0C2F566A30}"/>
            </c:ext>
          </c:extLst>
        </c:ser>
        <c:ser>
          <c:idx val="1"/>
          <c:order val="1"/>
          <c:tx>
            <c:strRef>
              <c:f>'Revenue Churn'!$C$22</c:f>
              <c:strCache>
                <c:ptCount val="1"/>
                <c:pt idx="0">
                  <c:v>0% Net Churn</c:v>
                </c:pt>
              </c:strCache>
            </c:strRef>
          </c:tx>
          <c:spPr>
            <a:ln w="38100" cmpd="sng">
              <a:solidFill>
                <a:srgbClr val="F5C26B"/>
              </a:solidFill>
            </a:ln>
          </c:spPr>
          <c:marker>
            <c:symbol val="none"/>
          </c:marker>
          <c:cat>
            <c:strRef>
              <c:f>'Revenue Churn'!$A$23:$A$32</c:f>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f>'Revenue Churn'!$C$23:$C$32</c:f>
              <c:numCache>
                <c:formatCode>0.0</c:formatCode>
                <c:ptCount val="10"/>
                <c:pt idx="0">
                  <c:v>1</c:v>
                </c:pt>
                <c:pt idx="1">
                  <c:v>2</c:v>
                </c:pt>
                <c:pt idx="2">
                  <c:v>3</c:v>
                </c:pt>
                <c:pt idx="3">
                  <c:v>4</c:v>
                </c:pt>
                <c:pt idx="4">
                  <c:v>5</c:v>
                </c:pt>
                <c:pt idx="5">
                  <c:v>6</c:v>
                </c:pt>
                <c:pt idx="6">
                  <c:v>7</c:v>
                </c:pt>
                <c:pt idx="7">
                  <c:v>8</c:v>
                </c:pt>
                <c:pt idx="8">
                  <c:v>9</c:v>
                </c:pt>
                <c:pt idx="9">
                  <c:v>10</c:v>
                </c:pt>
              </c:numCache>
            </c:numRef>
          </c:val>
          <c:smooth val="0"/>
          <c:extLst>
            <c:ext xmlns:c16="http://schemas.microsoft.com/office/drawing/2014/chart" uri="{C3380CC4-5D6E-409C-BE32-E72D297353CC}">
              <c16:uniqueId val="{00000001-E4E7-46D2-82B4-2E0C2F566A30}"/>
            </c:ext>
          </c:extLst>
        </c:ser>
        <c:ser>
          <c:idx val="2"/>
          <c:order val="2"/>
          <c:tx>
            <c:strRef>
              <c:f>'Revenue Churn'!$D$22</c:f>
              <c:strCache>
                <c:ptCount val="1"/>
                <c:pt idx="0">
                  <c:v>5% Net Churn</c:v>
                </c:pt>
              </c:strCache>
            </c:strRef>
          </c:tx>
          <c:spPr>
            <a:ln w="38100" cmpd="sng">
              <a:solidFill>
                <a:srgbClr val="F2547D"/>
              </a:solidFill>
            </a:ln>
          </c:spPr>
          <c:marker>
            <c:symbol val="none"/>
          </c:marker>
          <c:cat>
            <c:strRef>
              <c:f>'Revenue Churn'!$A$23:$A$32</c:f>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f>'Revenue Churn'!$D$23:$D$32</c:f>
              <c:numCache>
                <c:formatCode>0.0</c:formatCode>
                <c:ptCount val="10"/>
                <c:pt idx="0">
                  <c:v>1</c:v>
                </c:pt>
                <c:pt idx="1">
                  <c:v>1.95</c:v>
                </c:pt>
                <c:pt idx="2">
                  <c:v>2.8525</c:v>
                </c:pt>
                <c:pt idx="3">
                  <c:v>3.7098750000000003</c:v>
                </c:pt>
                <c:pt idx="4">
                  <c:v>4.5243812500000002</c:v>
                </c:pt>
                <c:pt idx="5">
                  <c:v>5.2981621875</c:v>
                </c:pt>
                <c:pt idx="6">
                  <c:v>6.0332540781250001</c:v>
                </c:pt>
                <c:pt idx="7">
                  <c:v>6.7315913742187501</c:v>
                </c:pt>
                <c:pt idx="8">
                  <c:v>7.3950118055078127</c:v>
                </c:pt>
                <c:pt idx="9">
                  <c:v>8.0252612152324225</c:v>
                </c:pt>
              </c:numCache>
            </c:numRef>
          </c:val>
          <c:smooth val="0"/>
          <c:extLst>
            <c:ext xmlns:c16="http://schemas.microsoft.com/office/drawing/2014/chart" uri="{C3380CC4-5D6E-409C-BE32-E72D297353CC}">
              <c16:uniqueId val="{00000002-E4E7-46D2-82B4-2E0C2F566A30}"/>
            </c:ext>
          </c:extLst>
        </c:ser>
        <c:ser>
          <c:idx val="3"/>
          <c:order val="3"/>
          <c:tx>
            <c:strRef>
              <c:f>'Revenue Churn'!$E$22</c:f>
              <c:strCache>
                <c:ptCount val="1"/>
                <c:pt idx="0">
                  <c:v>10% Net Churn</c:v>
                </c:pt>
              </c:strCache>
            </c:strRef>
          </c:tx>
          <c:spPr>
            <a:ln w="38100" cmpd="sng">
              <a:solidFill>
                <a:srgbClr val="F2545B"/>
              </a:solidFill>
            </a:ln>
          </c:spPr>
          <c:marker>
            <c:symbol val="none"/>
          </c:marker>
          <c:cat>
            <c:strRef>
              <c:f>'Revenue Churn'!$A$23:$A$32</c:f>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f>'Revenue Churn'!$E$23:$E$32</c:f>
              <c:numCache>
                <c:formatCode>0.0</c:formatCode>
                <c:ptCount val="10"/>
                <c:pt idx="0">
                  <c:v>1</c:v>
                </c:pt>
                <c:pt idx="1">
                  <c:v>1.9</c:v>
                </c:pt>
                <c:pt idx="2">
                  <c:v>2.71</c:v>
                </c:pt>
                <c:pt idx="3">
                  <c:v>3.4390000000000001</c:v>
                </c:pt>
                <c:pt idx="4">
                  <c:v>4.0951000000000004</c:v>
                </c:pt>
                <c:pt idx="5">
                  <c:v>4.6855900000000004</c:v>
                </c:pt>
                <c:pt idx="6">
                  <c:v>5.2170310000000004</c:v>
                </c:pt>
                <c:pt idx="7">
                  <c:v>5.6953279000000006</c:v>
                </c:pt>
                <c:pt idx="8">
                  <c:v>6.1257951100000003</c:v>
                </c:pt>
                <c:pt idx="9">
                  <c:v>6.5132155990000005</c:v>
                </c:pt>
              </c:numCache>
            </c:numRef>
          </c:val>
          <c:smooth val="0"/>
          <c:extLst>
            <c:ext xmlns:c16="http://schemas.microsoft.com/office/drawing/2014/chart" uri="{C3380CC4-5D6E-409C-BE32-E72D297353CC}">
              <c16:uniqueId val="{00000003-E4E7-46D2-82B4-2E0C2F566A30}"/>
            </c:ext>
          </c:extLst>
        </c:ser>
        <c:ser>
          <c:idx val="4"/>
          <c:order val="4"/>
          <c:tx>
            <c:strRef>
              <c:f>'Revenue Churn'!$F$22</c:f>
              <c:strCache>
                <c:ptCount val="1"/>
                <c:pt idx="0">
                  <c:v>-5% Net Churn</c:v>
                </c:pt>
              </c:strCache>
            </c:strRef>
          </c:tx>
          <c:spPr>
            <a:ln w="38100" cmpd="sng">
              <a:solidFill>
                <a:srgbClr val="6A78D1"/>
              </a:solidFill>
            </a:ln>
          </c:spPr>
          <c:marker>
            <c:symbol val="none"/>
          </c:marker>
          <c:cat>
            <c:strRef>
              <c:f>'Revenue Churn'!$A$23:$A$32</c:f>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f>'Revenue Churn'!$F$23:$F$32</c:f>
              <c:numCache>
                <c:formatCode>0.0</c:formatCode>
                <c:ptCount val="10"/>
                <c:pt idx="0">
                  <c:v>1</c:v>
                </c:pt>
                <c:pt idx="1">
                  <c:v>2.0499999999999998</c:v>
                </c:pt>
                <c:pt idx="2">
                  <c:v>3.1524999999999999</c:v>
                </c:pt>
                <c:pt idx="3">
                  <c:v>4.3101249999999993</c:v>
                </c:pt>
                <c:pt idx="4">
                  <c:v>5.5256312499999991</c:v>
                </c:pt>
                <c:pt idx="5">
                  <c:v>6.8019128124999995</c:v>
                </c:pt>
                <c:pt idx="6">
                  <c:v>8.1420084531249994</c:v>
                </c:pt>
                <c:pt idx="7">
                  <c:v>9.5491088757812488</c:v>
                </c:pt>
                <c:pt idx="8">
                  <c:v>11.026564319570312</c:v>
                </c:pt>
                <c:pt idx="9">
                  <c:v>12.577892535548827</c:v>
                </c:pt>
              </c:numCache>
            </c:numRef>
          </c:val>
          <c:smooth val="0"/>
          <c:extLst>
            <c:ext xmlns:c16="http://schemas.microsoft.com/office/drawing/2014/chart" uri="{C3380CC4-5D6E-409C-BE32-E72D297353CC}">
              <c16:uniqueId val="{00000004-E4E7-46D2-82B4-2E0C2F566A30}"/>
            </c:ext>
          </c:extLst>
        </c:ser>
        <c:ser>
          <c:idx val="5"/>
          <c:order val="5"/>
          <c:tx>
            <c:strRef>
              <c:f>'Revenue Churn'!$G$22</c:f>
              <c:strCache>
                <c:ptCount val="1"/>
                <c:pt idx="0">
                  <c:v>-10% Net Churn</c:v>
                </c:pt>
              </c:strCache>
            </c:strRef>
          </c:tx>
          <c:spPr>
            <a:ln w="38100" cmpd="sng">
              <a:solidFill>
                <a:srgbClr val="00A4BD"/>
              </a:solidFill>
            </a:ln>
          </c:spPr>
          <c:marker>
            <c:symbol val="none"/>
          </c:marker>
          <c:cat>
            <c:strRef>
              <c:f>'Revenue Churn'!$A$23:$A$32</c:f>
              <c:strCache>
                <c:ptCount val="10"/>
                <c:pt idx="0">
                  <c:v>Year 1</c:v>
                </c:pt>
                <c:pt idx="1">
                  <c:v>Year 2</c:v>
                </c:pt>
                <c:pt idx="2">
                  <c:v>Year 3</c:v>
                </c:pt>
                <c:pt idx="3">
                  <c:v>Year 4</c:v>
                </c:pt>
                <c:pt idx="4">
                  <c:v>Year 5</c:v>
                </c:pt>
                <c:pt idx="5">
                  <c:v>Year 6</c:v>
                </c:pt>
                <c:pt idx="6">
                  <c:v>Year 7</c:v>
                </c:pt>
                <c:pt idx="7">
                  <c:v>Year 8</c:v>
                </c:pt>
                <c:pt idx="8">
                  <c:v>Year 9</c:v>
                </c:pt>
                <c:pt idx="9">
                  <c:v>Year 10</c:v>
                </c:pt>
              </c:strCache>
            </c:strRef>
          </c:cat>
          <c:val>
            <c:numRef>
              <c:f>'Revenue Churn'!$G$23:$G$32</c:f>
              <c:numCache>
                <c:formatCode>0.0</c:formatCode>
                <c:ptCount val="10"/>
                <c:pt idx="0">
                  <c:v>1</c:v>
                </c:pt>
                <c:pt idx="1">
                  <c:v>2.1</c:v>
                </c:pt>
                <c:pt idx="2">
                  <c:v>3.31</c:v>
                </c:pt>
                <c:pt idx="3">
                  <c:v>4.641</c:v>
                </c:pt>
                <c:pt idx="4">
                  <c:v>6.1051000000000002</c:v>
                </c:pt>
                <c:pt idx="5">
                  <c:v>7.7156099999999999</c:v>
                </c:pt>
                <c:pt idx="6">
                  <c:v>9.487171</c:v>
                </c:pt>
                <c:pt idx="7">
                  <c:v>11.4358881</c:v>
                </c:pt>
                <c:pt idx="8">
                  <c:v>13.57947691</c:v>
                </c:pt>
                <c:pt idx="9">
                  <c:v>15.937424601</c:v>
                </c:pt>
              </c:numCache>
            </c:numRef>
          </c:val>
          <c:smooth val="0"/>
          <c:extLst>
            <c:ext xmlns:c16="http://schemas.microsoft.com/office/drawing/2014/chart" uri="{C3380CC4-5D6E-409C-BE32-E72D297353CC}">
              <c16:uniqueId val="{00000005-E4E7-46D2-82B4-2E0C2F566A30}"/>
            </c:ext>
          </c:extLst>
        </c:ser>
        <c:dLbls>
          <c:showLegendKey val="0"/>
          <c:showVal val="0"/>
          <c:showCatName val="0"/>
          <c:showSerName val="0"/>
          <c:showPercent val="0"/>
          <c:showBubbleSize val="0"/>
        </c:dLbls>
        <c:smooth val="0"/>
        <c:axId val="1918779014"/>
        <c:axId val="1220518632"/>
      </c:lineChart>
      <c:catAx>
        <c:axId val="1918779014"/>
        <c:scaling>
          <c:orientation val="minMax"/>
        </c:scaling>
        <c:delete val="0"/>
        <c:axPos val="b"/>
        <c:title>
          <c:tx>
            <c:rich>
              <a:bodyPr/>
              <a:lstStyle/>
              <a:p>
                <a:pPr lvl="0">
                  <a:defRPr b="0">
                    <a:solidFill>
                      <a:srgbClr val="000000"/>
                    </a:solidFill>
                    <a:latin typeface="Arial"/>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Arial"/>
              </a:defRPr>
            </a:pPr>
            <a:endParaRPr lang="en-US"/>
          </a:p>
        </c:txPr>
        <c:crossAx val="1220518632"/>
        <c:crosses val="autoZero"/>
        <c:auto val="1"/>
        <c:lblAlgn val="ctr"/>
        <c:lblOffset val="100"/>
        <c:noMultiLvlLbl val="1"/>
      </c:catAx>
      <c:valAx>
        <c:axId val="122051863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Arial"/>
                  </a:defRPr>
                </a:pPr>
                <a:endParaRPr lang="en-US"/>
              </a:p>
            </c:rich>
          </c:tx>
          <c:overlay val="0"/>
        </c:title>
        <c:numFmt formatCode="0.0" sourceLinked="1"/>
        <c:majorTickMark val="none"/>
        <c:minorTickMark val="none"/>
        <c:tickLblPos val="nextTo"/>
        <c:spPr>
          <a:ln/>
        </c:spPr>
        <c:txPr>
          <a:bodyPr/>
          <a:lstStyle/>
          <a:p>
            <a:pPr lvl="0">
              <a:defRPr b="0">
                <a:solidFill>
                  <a:srgbClr val="000000"/>
                </a:solidFill>
                <a:latin typeface="Arial"/>
              </a:defRPr>
            </a:pPr>
            <a:endParaRPr lang="en-US"/>
          </a:p>
        </c:txPr>
        <c:crossAx val="1918779014"/>
        <c:crosses val="autoZero"/>
        <c:crossBetween val="between"/>
      </c:valAx>
    </c:plotArea>
    <c:legend>
      <c:legendPos val="r"/>
      <c:overlay val="0"/>
      <c:txPr>
        <a:bodyPr/>
        <a:lstStyle/>
        <a:p>
          <a:pPr lvl="0">
            <a:defRPr b="0">
              <a:solidFill>
                <a:srgbClr val="1A1A1A"/>
              </a:solidFill>
              <a:latin typeface="Arial"/>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1</xdr:col>
      <xdr:colOff>47625</xdr:colOff>
      <xdr:row>0</xdr:row>
      <xdr:rowOff>47625</xdr:rowOff>
    </xdr:from>
    <xdr:ext cx="1057275" cy="409575"/>
    <xdr:pic>
      <xdr:nvPicPr>
        <xdr:cNvPr id="2" name="image2.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76200</xdr:colOff>
      <xdr:row>0</xdr:row>
      <xdr:rowOff>0</xdr:rowOff>
    </xdr:from>
    <xdr:ext cx="1790700" cy="504825"/>
    <xdr:pic>
      <xdr:nvPicPr>
        <xdr:cNvPr id="3" name="image6.pn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838200</xdr:colOff>
      <xdr:row>5</xdr:row>
      <xdr:rowOff>19050</xdr:rowOff>
    </xdr:from>
    <xdr:ext cx="1257300" cy="1676400"/>
    <xdr:pic>
      <xdr:nvPicPr>
        <xdr:cNvPr id="4" name="image5.png" title="Image">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219075</xdr:colOff>
      <xdr:row>14</xdr:row>
      <xdr:rowOff>142875</xdr:rowOff>
    </xdr:from>
    <xdr:ext cx="1257300" cy="361950"/>
    <xdr:pic>
      <xdr:nvPicPr>
        <xdr:cNvPr id="5" name="image7.png" title="Image">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133350</xdr:colOff>
      <xdr:row>16</xdr:row>
      <xdr:rowOff>171450</xdr:rowOff>
    </xdr:from>
    <xdr:ext cx="1057275" cy="714375"/>
    <xdr:pic>
      <xdr:nvPicPr>
        <xdr:cNvPr id="6" name="image4.png" title="Image">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219075</xdr:colOff>
      <xdr:row>0</xdr:row>
      <xdr:rowOff>200025</xdr:rowOff>
    </xdr:from>
    <xdr:ext cx="895350" cy="361950"/>
    <xdr:pic>
      <xdr:nvPicPr>
        <xdr:cNvPr id="7" name="image1.png" title="Image">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352425</xdr:colOff>
      <xdr:row>2</xdr:row>
      <xdr:rowOff>114300</xdr:rowOff>
    </xdr:from>
    <xdr:ext cx="895350" cy="828675"/>
    <xdr:pic>
      <xdr:nvPicPr>
        <xdr:cNvPr id="8" name="image3.png" title="Image">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276225</xdr:colOff>
      <xdr:row>8</xdr:row>
      <xdr:rowOff>85725</xdr:rowOff>
    </xdr:from>
    <xdr:ext cx="3848100" cy="3028950"/>
    <xdr:graphicFrame macro="">
      <xdr:nvGraphicFramePr>
        <xdr:cNvPr id="2" name="Chart 1" title="Chart">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95250</xdr:colOff>
      <xdr:row>8</xdr:row>
      <xdr:rowOff>85725</xdr:rowOff>
    </xdr:from>
    <xdr:ext cx="3848100" cy="3028950"/>
    <xdr:graphicFrame macro="">
      <xdr:nvGraphicFramePr>
        <xdr:cNvPr id="3" name="Chart 2" title="Chart">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866775</xdr:colOff>
      <xdr:row>7</xdr:row>
      <xdr:rowOff>19050</xdr:rowOff>
    </xdr:from>
    <xdr:ext cx="5048250" cy="3362325"/>
    <xdr:graphicFrame macro="">
      <xdr:nvGraphicFramePr>
        <xdr:cNvPr id="3" name="Chart 3" title="Chart">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6</xdr:col>
      <xdr:colOff>685800</xdr:colOff>
      <xdr:row>6</xdr:row>
      <xdr:rowOff>142875</xdr:rowOff>
    </xdr:from>
    <xdr:ext cx="6162675" cy="3514725"/>
    <xdr:graphicFrame macro="">
      <xdr:nvGraphicFramePr>
        <xdr:cNvPr id="4" name="Chart 4" title="Chart">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ea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als"/>
    </sheet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quotapath.com/?utm_medium=leadgen&amp;utm_source=hs-sales-metrics-calc" TargetMode="External"/><Relationship Id="rId2" Type="http://schemas.openxmlformats.org/officeDocument/2006/relationships/hyperlink" Target="https://www.quotapath.com/?utm_medium=leadgen&amp;utm_source=hs-sales-metrics-calc" TargetMode="External"/><Relationship Id="rId1" Type="http://schemas.openxmlformats.org/officeDocument/2006/relationships/hyperlink" Target="https://www.hubspot.com/products/cr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hubs.ly/H0hF1wb0"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hubs.ly/H0hF1XQ0"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hubs.ly/H0hF27s0"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hubs.ly/H0hF1z90"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s://hubs.ly/H0hF12V0" TargetMode="External"/><Relationship Id="rId1" Type="http://schemas.openxmlformats.org/officeDocument/2006/relationships/hyperlink" Target="https://www.hubspot.com/products/cr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quotapath.com/blog/sales-goals/"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www.quotapath.com/blog/standard-commission-rate/"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quotapath.com/?utm_medium=leadgen&amp;utm_source=hs-sales-metrics-calc"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blog.hubspot.com/service/what-does-cac-stand-for"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hubs.ly/H0hF1g30"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hubs.ly/H0hF1P5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R42"/>
  <sheetViews>
    <sheetView tabSelected="1" workbookViewId="0">
      <selection sqref="A1:E3"/>
    </sheetView>
  </sheetViews>
  <sheetFormatPr defaultColWidth="11.23046875" defaultRowHeight="15" customHeight="1"/>
  <cols>
    <col min="1" max="1" width="5.69140625" customWidth="1"/>
    <col min="5" max="5" width="5.69140625" customWidth="1"/>
    <col min="6" max="6" width="2.765625" customWidth="1"/>
    <col min="7" max="7" width="5.69140625" customWidth="1"/>
    <col min="10" max="10" width="5.69140625" customWidth="1"/>
    <col min="11" max="11" width="2.84375" customWidth="1"/>
  </cols>
  <sheetData>
    <row r="1" spans="1:18" ht="20">
      <c r="A1" s="171"/>
      <c r="B1" s="124"/>
      <c r="C1" s="124"/>
      <c r="D1" s="124"/>
      <c r="E1" s="124"/>
      <c r="F1" s="159"/>
      <c r="G1" s="1"/>
      <c r="H1" s="1"/>
      <c r="I1" s="1"/>
      <c r="J1" s="1"/>
      <c r="K1" s="2"/>
      <c r="L1" s="3"/>
      <c r="M1" s="3"/>
      <c r="N1" s="4"/>
      <c r="O1" s="4"/>
      <c r="P1" s="4"/>
      <c r="Q1" s="4"/>
      <c r="R1" s="4"/>
    </row>
    <row r="2" spans="1:18" ht="23">
      <c r="A2" s="124"/>
      <c r="B2" s="124"/>
      <c r="C2" s="124"/>
      <c r="D2" s="124"/>
      <c r="E2" s="124"/>
      <c r="F2" s="160"/>
      <c r="G2" s="5"/>
      <c r="H2" s="5"/>
      <c r="I2" s="5"/>
      <c r="J2" s="5"/>
      <c r="K2" s="2"/>
      <c r="L2" s="141" t="s">
        <v>0</v>
      </c>
      <c r="M2" s="135"/>
      <c r="N2" s="135"/>
      <c r="O2" s="135"/>
      <c r="P2" s="135"/>
      <c r="Q2" s="135"/>
      <c r="R2" s="136"/>
    </row>
    <row r="3" spans="1:18" ht="15" customHeight="1">
      <c r="A3" s="124"/>
      <c r="B3" s="124"/>
      <c r="C3" s="124"/>
      <c r="D3" s="124"/>
      <c r="E3" s="124"/>
      <c r="F3" s="160"/>
      <c r="G3" s="6"/>
      <c r="H3" s="6"/>
      <c r="I3" s="6"/>
      <c r="J3" s="7"/>
      <c r="K3" s="2"/>
      <c r="L3" s="134" t="s">
        <v>1</v>
      </c>
      <c r="M3" s="135"/>
      <c r="N3" s="135"/>
      <c r="O3" s="135"/>
      <c r="P3" s="135"/>
      <c r="Q3" s="135"/>
      <c r="R3" s="136"/>
    </row>
    <row r="4" spans="1:18" ht="18">
      <c r="A4" s="8"/>
      <c r="B4" s="8"/>
      <c r="C4" s="8"/>
      <c r="D4" s="8"/>
      <c r="E4" s="8"/>
      <c r="F4" s="160"/>
      <c r="G4" s="125" t="s">
        <v>2</v>
      </c>
      <c r="H4" s="126"/>
      <c r="I4" s="127"/>
      <c r="J4" s="6"/>
      <c r="K4" s="2"/>
      <c r="L4" s="137" t="s">
        <v>3</v>
      </c>
      <c r="M4" s="138"/>
      <c r="N4" s="138"/>
      <c r="O4" s="138"/>
      <c r="P4" s="138"/>
      <c r="Q4" s="138"/>
      <c r="R4" s="139"/>
    </row>
    <row r="5" spans="1:18" ht="18">
      <c r="A5" s="8"/>
      <c r="B5" s="8"/>
      <c r="C5" s="8"/>
      <c r="D5" s="8"/>
      <c r="E5" s="8"/>
      <c r="F5" s="160"/>
      <c r="G5" s="128"/>
      <c r="H5" s="124"/>
      <c r="I5" s="129"/>
      <c r="J5" s="6"/>
      <c r="K5" s="2"/>
      <c r="L5" s="137" t="s">
        <v>4</v>
      </c>
      <c r="M5" s="138"/>
      <c r="N5" s="138"/>
      <c r="O5" s="138"/>
      <c r="P5" s="138"/>
      <c r="Q5" s="138"/>
      <c r="R5" s="139"/>
    </row>
    <row r="6" spans="1:18" ht="18">
      <c r="A6" s="8"/>
      <c r="B6" s="8"/>
      <c r="C6" s="8"/>
      <c r="D6" s="8"/>
      <c r="E6" s="8"/>
      <c r="F6" s="160"/>
      <c r="G6" s="128"/>
      <c r="H6" s="124"/>
      <c r="I6" s="129"/>
      <c r="J6" s="6"/>
      <c r="K6" s="2"/>
      <c r="L6" s="137" t="s">
        <v>5</v>
      </c>
      <c r="M6" s="138"/>
      <c r="N6" s="138"/>
      <c r="O6" s="138"/>
      <c r="P6" s="138"/>
      <c r="Q6" s="138"/>
      <c r="R6" s="139"/>
    </row>
    <row r="7" spans="1:18" ht="18">
      <c r="A7" s="123" t="s">
        <v>6</v>
      </c>
      <c r="B7" s="124"/>
      <c r="C7" s="124"/>
      <c r="D7" s="124"/>
      <c r="E7" s="8"/>
      <c r="F7" s="160"/>
      <c r="G7" s="128"/>
      <c r="H7" s="124"/>
      <c r="I7" s="129"/>
      <c r="J7" s="6"/>
      <c r="K7" s="2"/>
      <c r="L7" s="137" t="s">
        <v>7</v>
      </c>
      <c r="M7" s="138"/>
      <c r="N7" s="138"/>
      <c r="O7" s="138"/>
      <c r="P7" s="138"/>
      <c r="Q7" s="138"/>
      <c r="R7" s="139"/>
    </row>
    <row r="8" spans="1:18" ht="18">
      <c r="A8" s="124"/>
      <c r="B8" s="124"/>
      <c r="C8" s="124"/>
      <c r="D8" s="124"/>
      <c r="E8" s="8"/>
      <c r="F8" s="160"/>
      <c r="G8" s="130"/>
      <c r="H8" s="131"/>
      <c r="I8" s="132"/>
      <c r="J8" s="6"/>
      <c r="K8" s="2"/>
      <c r="L8" s="137" t="s">
        <v>8</v>
      </c>
      <c r="M8" s="138"/>
      <c r="N8" s="138"/>
      <c r="O8" s="138"/>
      <c r="P8" s="138"/>
      <c r="Q8" s="138"/>
      <c r="R8" s="139"/>
    </row>
    <row r="9" spans="1:18" ht="18">
      <c r="A9" s="124"/>
      <c r="B9" s="124"/>
      <c r="C9" s="124"/>
      <c r="D9" s="124"/>
      <c r="E9" s="8"/>
      <c r="F9" s="160"/>
      <c r="G9" s="133" t="s">
        <v>9</v>
      </c>
      <c r="H9" s="127"/>
      <c r="I9" s="9"/>
      <c r="J9" s="6"/>
      <c r="K9" s="2"/>
      <c r="L9" s="137" t="s">
        <v>10</v>
      </c>
      <c r="M9" s="138"/>
      <c r="N9" s="138"/>
      <c r="O9" s="138"/>
      <c r="P9" s="138"/>
      <c r="Q9" s="138"/>
      <c r="R9" s="139"/>
    </row>
    <row r="10" spans="1:18" ht="18">
      <c r="A10" s="147" t="s">
        <v>11</v>
      </c>
      <c r="B10" s="124"/>
      <c r="C10" s="124"/>
      <c r="D10" s="124"/>
      <c r="E10" s="8"/>
      <c r="F10" s="160"/>
      <c r="G10" s="130"/>
      <c r="H10" s="132"/>
      <c r="I10" s="6"/>
      <c r="J10" s="6"/>
      <c r="K10" s="2"/>
      <c r="L10" s="137" t="s">
        <v>12</v>
      </c>
      <c r="M10" s="138"/>
      <c r="N10" s="138"/>
      <c r="O10" s="138"/>
      <c r="P10" s="138"/>
      <c r="Q10" s="138"/>
      <c r="R10" s="139"/>
    </row>
    <row r="11" spans="1:18" ht="18">
      <c r="A11" s="124"/>
      <c r="B11" s="124"/>
      <c r="C11" s="124"/>
      <c r="D11" s="124"/>
      <c r="E11" s="8"/>
      <c r="F11" s="160"/>
      <c r="G11" s="10"/>
      <c r="H11" s="10"/>
      <c r="I11" s="6"/>
      <c r="J11" s="6"/>
      <c r="K11" s="2"/>
      <c r="L11" s="137" t="s">
        <v>13</v>
      </c>
      <c r="M11" s="138"/>
      <c r="N11" s="138"/>
      <c r="O11" s="138"/>
      <c r="P11" s="138"/>
      <c r="Q11" s="138"/>
      <c r="R11" s="139"/>
    </row>
    <row r="12" spans="1:18" ht="15.5">
      <c r="A12" s="124"/>
      <c r="B12" s="124"/>
      <c r="C12" s="124"/>
      <c r="D12" s="124"/>
      <c r="E12" s="8"/>
      <c r="F12" s="160"/>
      <c r="G12" s="148" t="s">
        <v>14</v>
      </c>
      <c r="H12" s="149"/>
      <c r="I12" s="149"/>
      <c r="J12" s="150"/>
      <c r="K12" s="2"/>
      <c r="L12" s="137" t="s">
        <v>15</v>
      </c>
      <c r="M12" s="138"/>
      <c r="N12" s="138"/>
      <c r="O12" s="138"/>
      <c r="P12" s="138"/>
      <c r="Q12" s="138"/>
      <c r="R12" s="139"/>
    </row>
    <row r="13" spans="1:18" ht="18">
      <c r="A13" s="8"/>
      <c r="B13" s="8"/>
      <c r="C13" s="8"/>
      <c r="D13" s="8"/>
      <c r="E13" s="8"/>
      <c r="F13" s="160"/>
      <c r="G13" s="6"/>
      <c r="H13" s="6"/>
      <c r="I13" s="6"/>
      <c r="J13" s="6"/>
      <c r="K13" s="2"/>
      <c r="L13" s="137" t="s">
        <v>16</v>
      </c>
      <c r="M13" s="138"/>
      <c r="N13" s="138"/>
      <c r="O13" s="138"/>
      <c r="P13" s="138"/>
      <c r="Q13" s="138"/>
      <c r="R13" s="139"/>
    </row>
    <row r="14" spans="1:18" ht="18">
      <c r="A14" s="8"/>
      <c r="B14" s="8"/>
      <c r="C14" s="8"/>
      <c r="D14" s="8"/>
      <c r="E14" s="8"/>
      <c r="F14" s="161"/>
      <c r="G14" s="6"/>
      <c r="H14" s="6"/>
      <c r="I14" s="6"/>
      <c r="J14" s="6"/>
      <c r="K14" s="2"/>
      <c r="L14" s="146" t="s">
        <v>17</v>
      </c>
      <c r="M14" s="138"/>
      <c r="N14" s="138"/>
      <c r="O14" s="138"/>
      <c r="P14" s="138"/>
      <c r="Q14" s="138"/>
      <c r="R14" s="139"/>
    </row>
    <row r="15" spans="1:18" ht="15.5">
      <c r="A15" s="8"/>
      <c r="B15" s="8"/>
      <c r="C15" s="8"/>
      <c r="D15" s="8"/>
      <c r="E15" s="8"/>
      <c r="F15" s="162"/>
      <c r="G15" s="11"/>
      <c r="H15" s="11"/>
      <c r="I15" s="11"/>
      <c r="J15" s="11"/>
      <c r="K15" s="142"/>
      <c r="L15" s="143"/>
      <c r="M15" s="143"/>
      <c r="N15" s="143"/>
      <c r="O15" s="143"/>
      <c r="P15" s="143"/>
      <c r="Q15" s="143"/>
      <c r="R15" s="144"/>
    </row>
    <row r="16" spans="1:18" ht="23">
      <c r="A16" s="12"/>
      <c r="B16" s="165" t="s">
        <v>18</v>
      </c>
      <c r="C16" s="124"/>
      <c r="D16" s="124"/>
      <c r="E16" s="12"/>
      <c r="F16" s="163"/>
      <c r="G16" s="13"/>
      <c r="H16" s="13"/>
      <c r="I16" s="13"/>
      <c r="J16" s="13"/>
      <c r="K16" s="124"/>
      <c r="L16" s="124"/>
      <c r="M16" s="124"/>
      <c r="N16" s="124"/>
      <c r="O16" s="124"/>
      <c r="P16" s="124"/>
      <c r="Q16" s="124"/>
      <c r="R16" s="145"/>
    </row>
    <row r="17" spans="1:18" ht="15" customHeight="1">
      <c r="A17" s="12"/>
      <c r="B17" s="124"/>
      <c r="C17" s="124"/>
      <c r="D17" s="124"/>
      <c r="E17" s="12"/>
      <c r="F17" s="163"/>
      <c r="G17" s="151" t="s">
        <v>19</v>
      </c>
      <c r="H17" s="152"/>
      <c r="I17" s="153"/>
      <c r="J17" s="14"/>
      <c r="K17" s="124"/>
      <c r="L17" s="124"/>
      <c r="M17" s="124"/>
      <c r="N17" s="124"/>
      <c r="O17" s="124"/>
      <c r="P17" s="124"/>
      <c r="Q17" s="124"/>
      <c r="R17" s="145"/>
    </row>
    <row r="18" spans="1:18" ht="15" customHeight="1">
      <c r="A18" s="12"/>
      <c r="B18" s="124"/>
      <c r="C18" s="124"/>
      <c r="D18" s="124"/>
      <c r="E18" s="12"/>
      <c r="F18" s="163"/>
      <c r="G18" s="154"/>
      <c r="H18" s="124"/>
      <c r="I18" s="155"/>
      <c r="J18" s="14"/>
      <c r="K18" s="124"/>
      <c r="L18" s="124"/>
      <c r="M18" s="124"/>
      <c r="N18" s="124"/>
      <c r="O18" s="124"/>
      <c r="P18" s="124"/>
      <c r="Q18" s="124"/>
      <c r="R18" s="145"/>
    </row>
    <row r="19" spans="1:18" ht="15" customHeight="1">
      <c r="A19" s="12"/>
      <c r="B19" s="124"/>
      <c r="C19" s="124"/>
      <c r="D19" s="124"/>
      <c r="E19" s="12"/>
      <c r="F19" s="163"/>
      <c r="G19" s="154"/>
      <c r="H19" s="124"/>
      <c r="I19" s="155"/>
      <c r="J19" s="14"/>
      <c r="K19" s="124"/>
      <c r="L19" s="124"/>
      <c r="M19" s="124"/>
      <c r="N19" s="124"/>
      <c r="O19" s="124"/>
      <c r="P19" s="124"/>
      <c r="Q19" s="124"/>
      <c r="R19" s="145"/>
    </row>
    <row r="20" spans="1:18" ht="15" customHeight="1">
      <c r="A20" s="12"/>
      <c r="B20" s="124"/>
      <c r="C20" s="124"/>
      <c r="D20" s="124"/>
      <c r="E20" s="12"/>
      <c r="F20" s="163"/>
      <c r="G20" s="154"/>
      <c r="H20" s="124"/>
      <c r="I20" s="155"/>
      <c r="J20" s="14"/>
      <c r="K20" s="124"/>
      <c r="L20" s="124"/>
      <c r="M20" s="124"/>
      <c r="N20" s="124"/>
      <c r="O20" s="124"/>
      <c r="P20" s="124"/>
      <c r="Q20" s="124"/>
      <c r="R20" s="145"/>
    </row>
    <row r="21" spans="1:18" ht="15" customHeight="1">
      <c r="A21" s="8"/>
      <c r="B21" s="124"/>
      <c r="C21" s="124"/>
      <c r="D21" s="124"/>
      <c r="E21" s="8"/>
      <c r="F21" s="163"/>
      <c r="G21" s="154"/>
      <c r="H21" s="124"/>
      <c r="I21" s="155"/>
      <c r="J21" s="14"/>
      <c r="K21" s="124"/>
      <c r="L21" s="124"/>
      <c r="M21" s="124"/>
      <c r="N21" s="124"/>
      <c r="O21" s="124"/>
      <c r="P21" s="124"/>
      <c r="Q21" s="124"/>
      <c r="R21" s="145"/>
    </row>
    <row r="22" spans="1:18" ht="20">
      <c r="A22" s="8"/>
      <c r="B22" s="124"/>
      <c r="C22" s="124"/>
      <c r="D22" s="124"/>
      <c r="E22" s="8"/>
      <c r="F22" s="163"/>
      <c r="G22" s="156"/>
      <c r="H22" s="157"/>
      <c r="I22" s="158"/>
      <c r="J22" s="14"/>
      <c r="K22" s="124"/>
      <c r="L22" s="124"/>
      <c r="M22" s="124"/>
      <c r="N22" s="124"/>
      <c r="O22" s="124"/>
      <c r="P22" s="124"/>
      <c r="Q22" s="124"/>
      <c r="R22" s="145"/>
    </row>
    <row r="23" spans="1:18" ht="20">
      <c r="A23" s="8"/>
      <c r="B23" s="124"/>
      <c r="C23" s="124"/>
      <c r="D23" s="124"/>
      <c r="E23" s="8"/>
      <c r="F23" s="163"/>
      <c r="G23" s="166" t="s">
        <v>20</v>
      </c>
      <c r="H23" s="153"/>
      <c r="I23" s="15"/>
      <c r="J23" s="14"/>
      <c r="K23" s="124"/>
      <c r="L23" s="124"/>
      <c r="M23" s="124"/>
      <c r="N23" s="124"/>
      <c r="O23" s="124"/>
      <c r="P23" s="124"/>
      <c r="Q23" s="124"/>
      <c r="R23" s="145"/>
    </row>
    <row r="24" spans="1:18" ht="15.5">
      <c r="A24" s="8"/>
      <c r="B24" s="124"/>
      <c r="C24" s="124"/>
      <c r="D24" s="124"/>
      <c r="E24" s="8"/>
      <c r="F24" s="163"/>
      <c r="G24" s="156"/>
      <c r="H24" s="158"/>
      <c r="I24" s="15"/>
      <c r="J24" s="16"/>
      <c r="K24" s="124"/>
      <c r="L24" s="124"/>
      <c r="M24" s="124"/>
      <c r="N24" s="124"/>
      <c r="O24" s="124"/>
      <c r="P24" s="124"/>
      <c r="Q24" s="124"/>
      <c r="R24" s="145"/>
    </row>
    <row r="25" spans="1:18" ht="15.5">
      <c r="A25" s="8"/>
      <c r="B25" s="124"/>
      <c r="C25" s="124"/>
      <c r="D25" s="124"/>
      <c r="E25" s="8"/>
      <c r="F25" s="163"/>
      <c r="G25" s="17"/>
      <c r="H25" s="15"/>
      <c r="I25" s="15"/>
      <c r="J25" s="17"/>
      <c r="K25" s="124"/>
      <c r="L25" s="124"/>
      <c r="M25" s="124"/>
      <c r="N25" s="124"/>
      <c r="O25" s="124"/>
      <c r="P25" s="124"/>
      <c r="Q25" s="124"/>
      <c r="R25" s="145"/>
    </row>
    <row r="26" spans="1:18" ht="15.5">
      <c r="A26" s="8"/>
      <c r="B26" s="124"/>
      <c r="C26" s="124"/>
      <c r="D26" s="124"/>
      <c r="E26" s="8"/>
      <c r="F26" s="163"/>
      <c r="G26" s="167" t="s">
        <v>21</v>
      </c>
      <c r="H26" s="168"/>
      <c r="I26" s="169"/>
      <c r="J26" s="17"/>
      <c r="K26" s="124"/>
      <c r="L26" s="124"/>
      <c r="M26" s="124"/>
      <c r="N26" s="124"/>
      <c r="O26" s="124"/>
      <c r="P26" s="124"/>
      <c r="Q26" s="124"/>
      <c r="R26" s="145"/>
    </row>
    <row r="27" spans="1:18" ht="15.5">
      <c r="A27" s="8"/>
      <c r="B27" s="124"/>
      <c r="C27" s="124"/>
      <c r="D27" s="124"/>
      <c r="E27" s="8"/>
      <c r="F27" s="163"/>
      <c r="G27" s="18"/>
      <c r="H27" s="170"/>
      <c r="I27" s="169"/>
      <c r="J27" s="18"/>
      <c r="K27" s="124"/>
      <c r="L27" s="124"/>
      <c r="M27" s="124"/>
      <c r="N27" s="124"/>
      <c r="O27" s="124"/>
      <c r="P27" s="124"/>
      <c r="Q27" s="124"/>
      <c r="R27" s="145"/>
    </row>
    <row r="28" spans="1:18" ht="15.5">
      <c r="A28" s="19"/>
      <c r="B28" s="20"/>
      <c r="C28" s="20"/>
      <c r="D28" s="20"/>
      <c r="E28" s="21"/>
      <c r="F28" s="164"/>
      <c r="G28" s="18"/>
      <c r="H28" s="18"/>
      <c r="I28" s="18"/>
      <c r="J28" s="18"/>
      <c r="K28" s="138"/>
      <c r="L28" s="138"/>
      <c r="M28" s="138"/>
      <c r="N28" s="138"/>
      <c r="O28" s="138"/>
      <c r="P28" s="138"/>
      <c r="Q28" s="138"/>
      <c r="R28" s="139"/>
    </row>
    <row r="29" spans="1:18" ht="15.5">
      <c r="A29" s="22"/>
      <c r="B29" s="23"/>
      <c r="C29" s="23"/>
      <c r="D29" s="23"/>
      <c r="E29" s="22"/>
      <c r="F29" s="24"/>
      <c r="G29" s="24"/>
      <c r="H29" s="24"/>
      <c r="I29" s="24"/>
      <c r="J29" s="24"/>
      <c r="K29" s="22"/>
      <c r="L29" s="22"/>
      <c r="M29" s="22"/>
      <c r="N29" s="22"/>
      <c r="O29" s="22"/>
      <c r="P29" s="22"/>
      <c r="Q29" s="22"/>
      <c r="R29" s="22"/>
    </row>
    <row r="30" spans="1:18" ht="20">
      <c r="A30" s="22"/>
      <c r="B30" s="23"/>
      <c r="C30" s="23"/>
      <c r="D30" s="23"/>
      <c r="E30" s="22"/>
      <c r="F30" s="22"/>
      <c r="G30" s="25"/>
      <c r="H30" s="25"/>
      <c r="I30" s="25"/>
      <c r="J30" s="25"/>
      <c r="K30" s="25"/>
      <c r="L30" s="25"/>
      <c r="M30" s="25"/>
      <c r="N30" s="22"/>
      <c r="O30" s="22"/>
      <c r="P30" s="22"/>
      <c r="Q30" s="22"/>
      <c r="R30" s="22"/>
    </row>
    <row r="31" spans="1:18" ht="20">
      <c r="A31" s="22"/>
      <c r="B31" s="23"/>
      <c r="C31" s="23"/>
      <c r="D31" s="23"/>
      <c r="E31" s="22"/>
      <c r="F31" s="22"/>
      <c r="G31" s="25"/>
      <c r="H31" s="25"/>
      <c r="I31" s="25"/>
      <c r="J31" s="25"/>
      <c r="K31" s="25"/>
      <c r="L31" s="25"/>
      <c r="M31" s="25"/>
      <c r="N31" s="22"/>
      <c r="O31" s="22"/>
      <c r="P31" s="22"/>
      <c r="Q31" s="22"/>
      <c r="R31" s="22"/>
    </row>
    <row r="32" spans="1:18" ht="20">
      <c r="A32" s="22"/>
      <c r="B32" s="23"/>
      <c r="C32" s="23"/>
      <c r="D32" s="23"/>
      <c r="E32" s="22"/>
      <c r="F32" s="22"/>
      <c r="G32" s="25"/>
      <c r="H32" s="25"/>
      <c r="I32" s="25"/>
      <c r="J32" s="25"/>
      <c r="K32" s="25"/>
      <c r="L32" s="25"/>
      <c r="M32" s="25"/>
      <c r="N32" s="22"/>
      <c r="O32" s="22"/>
      <c r="P32" s="22"/>
      <c r="Q32" s="22"/>
      <c r="R32" s="22"/>
    </row>
    <row r="33" spans="1:18" ht="20">
      <c r="A33" s="22"/>
      <c r="B33" s="23"/>
      <c r="C33" s="23"/>
      <c r="D33" s="23"/>
      <c r="E33" s="22"/>
      <c r="F33" s="22"/>
      <c r="G33" s="25"/>
      <c r="H33" s="25"/>
      <c r="I33" s="25"/>
      <c r="J33" s="25"/>
      <c r="K33" s="25"/>
      <c r="L33" s="25"/>
      <c r="M33" s="25"/>
      <c r="N33" s="22"/>
      <c r="O33" s="22"/>
      <c r="P33" s="22"/>
      <c r="Q33" s="22"/>
      <c r="R33" s="22"/>
    </row>
    <row r="34" spans="1:18" ht="20">
      <c r="A34" s="22"/>
      <c r="B34" s="23"/>
      <c r="C34" s="23"/>
      <c r="D34" s="23"/>
      <c r="E34" s="22"/>
      <c r="F34" s="22"/>
      <c r="G34" s="25"/>
      <c r="H34" s="25"/>
      <c r="I34" s="25"/>
      <c r="J34" s="25"/>
      <c r="K34" s="25"/>
      <c r="L34" s="25"/>
      <c r="M34" s="25"/>
      <c r="N34" s="22"/>
      <c r="O34" s="22"/>
      <c r="P34" s="22"/>
      <c r="Q34" s="22"/>
      <c r="R34" s="22"/>
    </row>
    <row r="35" spans="1:18" ht="20">
      <c r="A35" s="22"/>
      <c r="B35" s="23"/>
      <c r="C35" s="23"/>
      <c r="D35" s="23"/>
      <c r="E35" s="22"/>
      <c r="F35" s="22"/>
      <c r="G35" s="25"/>
      <c r="H35" s="25"/>
      <c r="I35" s="25"/>
      <c r="J35" s="25"/>
      <c r="K35" s="25"/>
      <c r="L35" s="25"/>
      <c r="M35" s="25"/>
      <c r="N35" s="22"/>
      <c r="O35" s="22"/>
      <c r="P35" s="22"/>
      <c r="Q35" s="22"/>
      <c r="R35" s="22"/>
    </row>
    <row r="36" spans="1:18" ht="20">
      <c r="A36" s="22"/>
      <c r="B36" s="23"/>
      <c r="C36" s="23"/>
      <c r="D36" s="23"/>
      <c r="E36" s="22"/>
      <c r="F36" s="22"/>
      <c r="G36" s="25"/>
      <c r="H36" s="25"/>
      <c r="I36" s="25"/>
      <c r="J36" s="25"/>
      <c r="K36" s="25"/>
      <c r="L36" s="25"/>
      <c r="M36" s="25"/>
      <c r="N36" s="22"/>
      <c r="O36" s="22"/>
      <c r="P36" s="22"/>
      <c r="Q36" s="22"/>
      <c r="R36" s="22"/>
    </row>
    <row r="37" spans="1:18" ht="20">
      <c r="A37" s="22"/>
      <c r="B37" s="23"/>
      <c r="C37" s="23"/>
      <c r="D37" s="23"/>
      <c r="E37" s="22"/>
      <c r="F37" s="22"/>
      <c r="G37" s="25"/>
      <c r="H37" s="25"/>
      <c r="I37" s="25"/>
      <c r="J37" s="25"/>
      <c r="K37" s="25"/>
      <c r="L37" s="25"/>
      <c r="M37" s="25"/>
      <c r="N37" s="22"/>
      <c r="O37" s="22"/>
      <c r="P37" s="22"/>
      <c r="Q37" s="22"/>
      <c r="R37" s="22"/>
    </row>
    <row r="38" spans="1:18" ht="20">
      <c r="A38" s="22"/>
      <c r="B38" s="22"/>
      <c r="C38" s="22"/>
      <c r="D38" s="22"/>
      <c r="E38" s="22"/>
      <c r="F38" s="22"/>
      <c r="G38" s="25"/>
      <c r="H38" s="25"/>
      <c r="I38" s="25"/>
      <c r="J38" s="25"/>
      <c r="K38" s="25"/>
      <c r="L38" s="25"/>
      <c r="M38" s="25"/>
      <c r="N38" s="22"/>
      <c r="O38" s="22"/>
      <c r="P38" s="22"/>
      <c r="Q38" s="22"/>
      <c r="R38" s="22"/>
    </row>
    <row r="39" spans="1:18" ht="20">
      <c r="G39" s="26"/>
      <c r="H39" s="26"/>
      <c r="I39" s="26"/>
      <c r="J39" s="26"/>
      <c r="K39" s="26"/>
      <c r="L39" s="26"/>
      <c r="M39" s="26"/>
    </row>
    <row r="40" spans="1:18" ht="20">
      <c r="G40" s="26"/>
      <c r="H40" s="26"/>
      <c r="I40" s="26"/>
      <c r="J40" s="26"/>
      <c r="K40" s="26"/>
      <c r="L40" s="26"/>
      <c r="M40" s="26"/>
    </row>
    <row r="41" spans="1:18" ht="20">
      <c r="G41" s="26"/>
      <c r="H41" s="26"/>
      <c r="I41" s="26"/>
      <c r="J41" s="26"/>
      <c r="K41" s="26"/>
      <c r="L41" s="26"/>
      <c r="M41" s="26"/>
    </row>
    <row r="42" spans="1:18" ht="17.5">
      <c r="G42" s="140"/>
      <c r="H42" s="124"/>
      <c r="I42" s="124"/>
      <c r="J42" s="124"/>
      <c r="K42" s="124"/>
      <c r="L42" s="124"/>
      <c r="M42" s="124"/>
    </row>
  </sheetData>
  <mergeCells count="28">
    <mergeCell ref="F15:F28"/>
    <mergeCell ref="B16:D27"/>
    <mergeCell ref="G23:H24"/>
    <mergeCell ref="G26:I26"/>
    <mergeCell ref="H27:I27"/>
    <mergeCell ref="G42:M42"/>
    <mergeCell ref="L2:R2"/>
    <mergeCell ref="L6:R6"/>
    <mergeCell ref="L7:R7"/>
    <mergeCell ref="L8:R8"/>
    <mergeCell ref="L9:R9"/>
    <mergeCell ref="K15:R28"/>
    <mergeCell ref="L13:R13"/>
    <mergeCell ref="L14:R14"/>
    <mergeCell ref="G12:J12"/>
    <mergeCell ref="L10:R10"/>
    <mergeCell ref="L11:R11"/>
    <mergeCell ref="L12:R12"/>
    <mergeCell ref="G17:I22"/>
    <mergeCell ref="A7:D9"/>
    <mergeCell ref="G4:I8"/>
    <mergeCell ref="G9:H10"/>
    <mergeCell ref="L3:R3"/>
    <mergeCell ref="L4:R4"/>
    <mergeCell ref="L5:R5"/>
    <mergeCell ref="A10:D12"/>
    <mergeCell ref="F1:F14"/>
    <mergeCell ref="A1:E3"/>
  </mergeCells>
  <hyperlinks>
    <hyperlink ref="L3" location="Average Deal Size!A1" display="Average Deal Size" xr:uid="{00000000-0004-0000-0000-000000000000}"/>
    <hyperlink ref="L4" location="Win Rate!A1" display="Win Rate" xr:uid="{00000000-0004-0000-0000-000001000000}"/>
    <hyperlink ref="L5" location="DemoClose Ratio!A1" display="Demo:Close Ratio" xr:uid="{00000000-0004-0000-0000-000002000000}"/>
    <hyperlink ref="L6" location="Quota Setting Calculator!A1" display="Quota Setting Calculator" xr:uid="{00000000-0004-0000-0000-000003000000}"/>
    <hyperlink ref="L7" location="Commission Calculator!A1" display="Commission Calculator" xr:uid="{00000000-0004-0000-0000-000004000000}"/>
    <hyperlink ref="L8" location="Customer Acquisition Cost (CAC)!A1" display="Customer Acquisition Cost (CAC)" xr:uid="{00000000-0004-0000-0000-000005000000}"/>
    <hyperlink ref="G9" r:id="rId1" xr:uid="{00000000-0004-0000-0000-000006000000}"/>
    <hyperlink ref="L9" location="Customer Lifetime Value (CLV)!A1" display="Customer Lifetime Value (CLV)" xr:uid="{00000000-0004-0000-0000-000007000000}"/>
    <hyperlink ref="L10" location="CAC-to-CLV!A1" display="CAC-to-CLV" xr:uid="{00000000-0004-0000-0000-000008000000}"/>
    <hyperlink ref="L11" location="Revenue by Product!A1" display="Revenue by Product" xr:uid="{00000000-0004-0000-0000-000009000000}"/>
    <hyperlink ref="L12" location="Customer Retention Rate!A1" display="Customer Retention Rate" xr:uid="{00000000-0004-0000-0000-00000A000000}"/>
    <hyperlink ref="L13" location="Revenue Churn!A1" display="Revenue Churn" xr:uid="{00000000-0004-0000-0000-00000B000000}"/>
    <hyperlink ref="L14" location="Employee Turnover Rate!A1" display="Employee Turnover Rate" xr:uid="{00000000-0004-0000-0000-00000C000000}"/>
    <hyperlink ref="B16" r:id="rId2" xr:uid="{00000000-0004-0000-0000-00000D000000}"/>
    <hyperlink ref="G23" r:id="rId3" xr:uid="{00000000-0004-0000-0000-00000E000000}"/>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3"/>
  <sheetViews>
    <sheetView workbookViewId="0">
      <selection sqref="A1:G1"/>
    </sheetView>
  </sheetViews>
  <sheetFormatPr defaultColWidth="11.23046875" defaultRowHeight="15" customHeight="1"/>
  <cols>
    <col min="1" max="1" width="30.53515625" customWidth="1"/>
    <col min="2" max="2" width="18.4609375" customWidth="1"/>
    <col min="3" max="3" width="15.07421875" customWidth="1"/>
    <col min="4" max="8" width="10.765625" customWidth="1"/>
    <col min="9" max="9" width="11.4609375" customWidth="1"/>
    <col min="10" max="10" width="10.765625" customWidth="1"/>
    <col min="11" max="12" width="11.4609375" customWidth="1"/>
    <col min="13" max="26" width="10.53515625" customWidth="1"/>
  </cols>
  <sheetData>
    <row r="1" spans="1:26" ht="28">
      <c r="A1" s="175" t="s">
        <v>123</v>
      </c>
      <c r="B1" s="124"/>
      <c r="C1" s="124"/>
      <c r="D1" s="124"/>
      <c r="E1" s="124"/>
      <c r="F1" s="124"/>
      <c r="G1" s="124"/>
      <c r="H1" s="27"/>
      <c r="I1" s="27"/>
      <c r="J1" s="27"/>
      <c r="K1" s="27"/>
      <c r="L1" s="27"/>
      <c r="M1" s="27"/>
      <c r="N1" s="27"/>
      <c r="O1" s="27"/>
      <c r="P1" s="27"/>
      <c r="Q1" s="27"/>
      <c r="R1" s="27"/>
      <c r="S1" s="27"/>
      <c r="T1" s="27"/>
      <c r="U1" s="27"/>
      <c r="V1" s="27"/>
      <c r="W1" s="27"/>
      <c r="X1" s="27"/>
      <c r="Y1" s="27"/>
      <c r="Z1" s="27"/>
    </row>
    <row r="2" spans="1:26" ht="20.25" customHeight="1">
      <c r="A2" s="28"/>
      <c r="B2" s="28"/>
      <c r="C2" s="28"/>
      <c r="D2" s="28"/>
      <c r="E2" s="28"/>
      <c r="F2" s="28"/>
      <c r="G2" s="28"/>
      <c r="H2" s="38"/>
      <c r="I2" s="38"/>
      <c r="J2" s="38"/>
      <c r="K2" s="38"/>
      <c r="L2" s="38"/>
      <c r="M2" s="27"/>
      <c r="N2" s="27"/>
      <c r="O2" s="27"/>
      <c r="P2" s="27"/>
      <c r="Q2" s="27"/>
      <c r="R2" s="27"/>
      <c r="S2" s="27"/>
      <c r="T2" s="27"/>
      <c r="U2" s="27"/>
      <c r="V2" s="27"/>
      <c r="W2" s="27"/>
      <c r="X2" s="27"/>
      <c r="Y2" s="27"/>
      <c r="Z2" s="27"/>
    </row>
    <row r="3" spans="1:26" ht="44.25" customHeight="1">
      <c r="A3" s="91" t="s">
        <v>124</v>
      </c>
      <c r="B3" s="192" t="s">
        <v>125</v>
      </c>
      <c r="C3" s="177"/>
      <c r="D3" s="177"/>
      <c r="E3" s="177"/>
      <c r="F3" s="177"/>
      <c r="G3" s="178"/>
      <c r="H3" s="38"/>
      <c r="I3" s="38"/>
      <c r="J3" s="38"/>
      <c r="K3" s="38"/>
      <c r="L3" s="38"/>
      <c r="M3" s="27"/>
      <c r="N3" s="27"/>
      <c r="O3" s="27"/>
      <c r="P3" s="27"/>
      <c r="Q3" s="27"/>
      <c r="R3" s="27"/>
      <c r="S3" s="27"/>
      <c r="T3" s="27"/>
      <c r="U3" s="27"/>
      <c r="V3" s="27"/>
      <c r="W3" s="27"/>
      <c r="X3" s="27"/>
      <c r="Y3" s="27"/>
      <c r="Z3" s="27"/>
    </row>
    <row r="4" spans="1:26" ht="42" customHeight="1">
      <c r="A4" s="37" t="s">
        <v>24</v>
      </c>
      <c r="B4" s="192" t="s">
        <v>126</v>
      </c>
      <c r="C4" s="177"/>
      <c r="D4" s="177"/>
      <c r="E4" s="177"/>
      <c r="F4" s="177"/>
      <c r="G4" s="178"/>
      <c r="H4" s="38"/>
      <c r="I4" s="38"/>
      <c r="J4" s="38"/>
      <c r="K4" s="38"/>
      <c r="L4" s="38"/>
      <c r="M4" s="27"/>
      <c r="N4" s="27"/>
      <c r="O4" s="27"/>
      <c r="P4" s="27"/>
      <c r="Q4" s="27"/>
      <c r="R4" s="27"/>
      <c r="S4" s="27"/>
      <c r="T4" s="27"/>
      <c r="U4" s="27"/>
      <c r="V4" s="27"/>
      <c r="W4" s="27"/>
      <c r="X4" s="27"/>
      <c r="Y4" s="27"/>
      <c r="Z4" s="27"/>
    </row>
    <row r="5" spans="1:26" ht="54" customHeight="1">
      <c r="A5" s="37" t="s">
        <v>127</v>
      </c>
      <c r="B5" s="192" t="s">
        <v>128</v>
      </c>
      <c r="C5" s="177"/>
      <c r="D5" s="177"/>
      <c r="E5" s="177"/>
      <c r="F5" s="177"/>
      <c r="G5" s="178"/>
      <c r="H5" s="38"/>
      <c r="I5" s="38"/>
      <c r="J5" s="38"/>
      <c r="K5" s="38"/>
      <c r="L5" s="38"/>
      <c r="M5" s="27"/>
      <c r="N5" s="27"/>
      <c r="O5" s="27"/>
      <c r="P5" s="27"/>
      <c r="Q5" s="27"/>
      <c r="R5" s="27"/>
      <c r="S5" s="27"/>
      <c r="T5" s="27"/>
      <c r="U5" s="27"/>
      <c r="V5" s="27"/>
      <c r="W5" s="27"/>
      <c r="X5" s="27"/>
      <c r="Y5" s="27"/>
      <c r="Z5" s="27"/>
    </row>
    <row r="6" spans="1:26" ht="36" customHeight="1">
      <c r="A6" s="37" t="s">
        <v>28</v>
      </c>
      <c r="B6" s="223" t="s">
        <v>129</v>
      </c>
      <c r="C6" s="177"/>
      <c r="D6" s="177"/>
      <c r="E6" s="177"/>
      <c r="F6" s="177"/>
      <c r="G6" s="178"/>
      <c r="H6" s="27"/>
      <c r="I6" s="27"/>
      <c r="J6" s="27"/>
      <c r="K6" s="27"/>
      <c r="L6" s="27"/>
      <c r="M6" s="27"/>
      <c r="N6" s="27"/>
      <c r="O6" s="27"/>
      <c r="P6" s="27"/>
      <c r="Q6" s="27"/>
      <c r="R6" s="27"/>
      <c r="S6" s="27"/>
      <c r="T6" s="27"/>
      <c r="U6" s="27"/>
      <c r="V6" s="27"/>
      <c r="W6" s="27"/>
      <c r="X6" s="27"/>
      <c r="Y6" s="27"/>
      <c r="Z6" s="27"/>
    </row>
    <row r="7" spans="1:26" ht="16.5" customHeight="1">
      <c r="A7" s="27"/>
      <c r="B7" s="27"/>
      <c r="C7" s="27"/>
      <c r="D7" s="27"/>
      <c r="E7" s="27"/>
      <c r="F7" s="27"/>
      <c r="G7" s="27"/>
      <c r="H7" s="27"/>
      <c r="I7" s="27"/>
      <c r="J7" s="27"/>
      <c r="K7" s="27"/>
      <c r="L7" s="27"/>
      <c r="M7" s="27"/>
      <c r="N7" s="27"/>
      <c r="O7" s="27"/>
      <c r="P7" s="27"/>
      <c r="Q7" s="27"/>
      <c r="R7" s="27"/>
      <c r="S7" s="27"/>
      <c r="T7" s="27"/>
      <c r="U7" s="27"/>
      <c r="V7" s="27"/>
      <c r="W7" s="27"/>
      <c r="X7" s="27"/>
      <c r="Y7" s="27"/>
      <c r="Z7" s="27"/>
    </row>
    <row r="8" spans="1:26" ht="38.25" customHeight="1">
      <c r="A8" s="172" t="s">
        <v>30</v>
      </c>
      <c r="B8" s="187" t="s">
        <v>130</v>
      </c>
      <c r="C8" s="174"/>
      <c r="D8" s="227">
        <v>25000</v>
      </c>
      <c r="E8" s="174"/>
      <c r="F8" s="27"/>
      <c r="G8" s="27"/>
      <c r="H8" s="27"/>
      <c r="I8" s="27"/>
      <c r="J8" s="27"/>
      <c r="K8" s="27"/>
      <c r="L8" s="27"/>
      <c r="M8" s="27"/>
      <c r="N8" s="27"/>
      <c r="O8" s="27"/>
      <c r="P8" s="27"/>
      <c r="Q8" s="27"/>
      <c r="R8" s="27"/>
      <c r="S8" s="27"/>
      <c r="T8" s="27"/>
      <c r="U8" s="27"/>
      <c r="V8" s="27"/>
      <c r="W8" s="27"/>
      <c r="X8" s="27"/>
      <c r="Y8" s="27"/>
      <c r="Z8" s="27"/>
    </row>
    <row r="9" spans="1:26" ht="38.25" customHeight="1">
      <c r="A9" s="124"/>
      <c r="B9" s="187" t="s">
        <v>131</v>
      </c>
      <c r="C9" s="174"/>
      <c r="D9" s="227">
        <v>33000</v>
      </c>
      <c r="E9" s="174"/>
      <c r="F9" s="27"/>
      <c r="G9" s="27"/>
      <c r="H9" s="27"/>
      <c r="I9" s="27"/>
      <c r="J9" s="27"/>
      <c r="K9" s="27"/>
      <c r="L9" s="27"/>
      <c r="M9" s="27"/>
      <c r="N9" s="27"/>
      <c r="O9" s="27"/>
      <c r="P9" s="27"/>
      <c r="Q9" s="27"/>
      <c r="R9" s="27"/>
      <c r="S9" s="27"/>
      <c r="T9" s="27"/>
      <c r="U9" s="27"/>
      <c r="V9" s="27"/>
      <c r="W9" s="27"/>
      <c r="X9" s="27"/>
      <c r="Y9" s="27"/>
      <c r="Z9" s="27"/>
    </row>
    <row r="10" spans="1:26" ht="38.25" customHeight="1">
      <c r="A10" s="124"/>
      <c r="B10" s="187" t="s">
        <v>132</v>
      </c>
      <c r="C10" s="174"/>
      <c r="D10" s="227">
        <v>19000</v>
      </c>
      <c r="E10" s="174"/>
      <c r="F10" s="27"/>
      <c r="G10" s="27"/>
      <c r="H10" s="27"/>
      <c r="I10" s="27"/>
      <c r="J10" s="27"/>
      <c r="K10" s="27"/>
      <c r="L10" s="27"/>
      <c r="M10" s="27"/>
      <c r="N10" s="27"/>
      <c r="O10" s="27"/>
      <c r="P10" s="27"/>
      <c r="Q10" s="27"/>
      <c r="R10" s="27"/>
      <c r="S10" s="27"/>
      <c r="T10" s="27"/>
      <c r="U10" s="27"/>
      <c r="V10" s="27"/>
      <c r="W10" s="27"/>
      <c r="X10" s="27"/>
      <c r="Y10" s="27"/>
      <c r="Z10" s="27"/>
    </row>
    <row r="11" spans="1:26" ht="38.25" customHeight="1">
      <c r="A11" s="124"/>
      <c r="B11" s="187" t="s">
        <v>133</v>
      </c>
      <c r="C11" s="174"/>
      <c r="D11" s="227">
        <v>45000</v>
      </c>
      <c r="E11" s="174"/>
      <c r="F11" s="27"/>
      <c r="G11" s="27"/>
      <c r="H11" s="27"/>
      <c r="I11" s="27"/>
      <c r="J11" s="27"/>
      <c r="K11" s="27"/>
      <c r="L11" s="27"/>
      <c r="M11" s="27"/>
      <c r="N11" s="27"/>
      <c r="O11" s="27"/>
      <c r="P11" s="27"/>
      <c r="Q11" s="27"/>
      <c r="R11" s="27"/>
      <c r="S11" s="27"/>
      <c r="T11" s="27"/>
      <c r="U11" s="27"/>
      <c r="V11" s="27"/>
      <c r="W11" s="27"/>
      <c r="X11" s="27"/>
      <c r="Y11" s="27"/>
      <c r="Z11" s="27"/>
    </row>
    <row r="12" spans="1:26" ht="38.25" customHeight="1">
      <c r="A12" s="124"/>
      <c r="B12" s="187" t="s">
        <v>134</v>
      </c>
      <c r="C12" s="174"/>
      <c r="D12" s="227">
        <v>22000</v>
      </c>
      <c r="E12" s="174"/>
      <c r="F12" s="27"/>
      <c r="G12" s="27"/>
      <c r="H12" s="27"/>
      <c r="I12" s="27"/>
      <c r="J12" s="27"/>
      <c r="K12" s="27"/>
      <c r="L12" s="27"/>
      <c r="M12" s="27"/>
      <c r="N12" s="27"/>
      <c r="O12" s="27"/>
      <c r="P12" s="27"/>
      <c r="Q12" s="27"/>
      <c r="R12" s="27"/>
      <c r="S12" s="27"/>
      <c r="T12" s="27"/>
      <c r="U12" s="27"/>
      <c r="V12" s="27"/>
      <c r="W12" s="27"/>
      <c r="X12" s="27"/>
      <c r="Y12" s="27"/>
      <c r="Z12" s="27"/>
    </row>
    <row r="13" spans="1:26" ht="38.25" customHeight="1">
      <c r="A13" s="124"/>
      <c r="B13" s="187" t="s">
        <v>135</v>
      </c>
      <c r="C13" s="174"/>
      <c r="D13" s="227">
        <v>17000</v>
      </c>
      <c r="E13" s="174"/>
      <c r="F13" s="27"/>
      <c r="G13" s="27"/>
      <c r="H13" s="27"/>
      <c r="I13" s="27"/>
      <c r="J13" s="27"/>
      <c r="K13" s="27"/>
      <c r="L13" s="27"/>
      <c r="M13" s="27"/>
      <c r="N13" s="27"/>
      <c r="O13" s="27"/>
      <c r="P13" s="27"/>
      <c r="Q13" s="27"/>
      <c r="R13" s="27"/>
      <c r="S13" s="27"/>
      <c r="T13" s="27"/>
      <c r="U13" s="27"/>
      <c r="V13" s="27"/>
      <c r="W13" s="27"/>
      <c r="X13" s="27"/>
      <c r="Y13" s="27"/>
      <c r="Z13" s="27"/>
    </row>
    <row r="14" spans="1:26" ht="38.25" customHeight="1">
      <c r="A14" s="124"/>
      <c r="B14" s="225" t="s">
        <v>136</v>
      </c>
      <c r="C14" s="174"/>
      <c r="D14" s="226">
        <f>SUM(D8:D13)</f>
        <v>161000</v>
      </c>
      <c r="E14" s="174"/>
      <c r="F14" s="27"/>
      <c r="G14" s="27"/>
      <c r="H14" s="27"/>
      <c r="I14" s="27"/>
      <c r="J14" s="27"/>
      <c r="K14" s="27"/>
      <c r="L14" s="27"/>
      <c r="M14" s="27"/>
      <c r="N14" s="27"/>
      <c r="O14" s="27"/>
      <c r="P14" s="27"/>
      <c r="Q14" s="27"/>
      <c r="R14" s="27"/>
      <c r="S14" s="27"/>
      <c r="T14" s="27"/>
      <c r="U14" s="27"/>
      <c r="V14" s="27"/>
      <c r="W14" s="27"/>
      <c r="X14" s="27"/>
      <c r="Y14" s="27"/>
      <c r="Z14" s="27"/>
    </row>
    <row r="15" spans="1:26" ht="16.5" customHeight="1">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row>
    <row r="16" spans="1:26" ht="16.5" customHeight="1">
      <c r="A16" s="36"/>
      <c r="B16" s="27"/>
      <c r="C16" s="27"/>
      <c r="D16" s="27"/>
      <c r="E16" s="27"/>
      <c r="F16" s="27"/>
      <c r="G16" s="27"/>
      <c r="H16" s="27"/>
      <c r="I16" s="27"/>
      <c r="J16" s="27"/>
      <c r="K16" s="27"/>
      <c r="L16" s="27"/>
      <c r="M16" s="27"/>
      <c r="N16" s="27"/>
      <c r="O16" s="27"/>
      <c r="P16" s="27"/>
      <c r="Q16" s="27"/>
      <c r="R16" s="27"/>
      <c r="S16" s="27"/>
      <c r="T16" s="27"/>
      <c r="U16" s="27"/>
      <c r="V16" s="27"/>
      <c r="W16" s="27"/>
      <c r="X16" s="27"/>
      <c r="Y16" s="27"/>
      <c r="Z16" s="27"/>
    </row>
    <row r="17" spans="1:26" ht="16.5" customHeight="1">
      <c r="A17" s="27"/>
      <c r="B17" s="27"/>
      <c r="C17" s="27"/>
      <c r="D17" s="27"/>
      <c r="E17" s="27"/>
      <c r="F17" s="27"/>
      <c r="G17" s="27"/>
      <c r="H17" s="27"/>
      <c r="I17" s="27"/>
      <c r="J17" s="27"/>
      <c r="K17" s="27"/>
      <c r="L17" s="27"/>
      <c r="M17" s="27"/>
      <c r="N17" s="27"/>
      <c r="O17" s="27"/>
      <c r="P17" s="27"/>
      <c r="Q17" s="27"/>
      <c r="R17" s="27"/>
      <c r="S17" s="27"/>
      <c r="T17" s="27"/>
      <c r="U17" s="27"/>
      <c r="V17" s="27"/>
      <c r="W17" s="27"/>
      <c r="X17" s="27"/>
      <c r="Y17" s="27"/>
      <c r="Z17" s="27"/>
    </row>
    <row r="18" spans="1:26" ht="16.5" customHeight="1">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row>
    <row r="19" spans="1:26" ht="16.5" customHeight="1">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row>
    <row r="20" spans="1:26" ht="16.5" customHeight="1">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row>
    <row r="21" spans="1:26" ht="16.5" customHeight="1">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row>
    <row r="22" spans="1:26" ht="16.5" customHeight="1">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ht="16.5" customHeight="1">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ht="16.5" customHeight="1">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ht="16.5" customHeight="1">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row>
    <row r="26" spans="1:26" ht="16.5" customHeight="1">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ht="16.5"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row>
    <row r="28" spans="1:26" ht="16.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row>
    <row r="29" spans="1:26" ht="16.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spans="1:26" ht="16.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spans="1:26" ht="16.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spans="1:26" ht="16.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row>
    <row r="33" spans="1:26" ht="16.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row>
    <row r="34" spans="1:26" ht="16.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row>
    <row r="35" spans="1:26" ht="16.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row>
    <row r="36" spans="1:26" ht="16.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row>
    <row r="37" spans="1:26" ht="16.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row>
    <row r="38" spans="1:26" ht="16.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row>
    <row r="39" spans="1:26" ht="16.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row r="1001" spans="1:26" ht="16.5" customHeight="1">
      <c r="A1001" s="27"/>
      <c r="B1001" s="27"/>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row>
    <row r="1002" spans="1:26" ht="16.5" customHeight="1">
      <c r="A1002" s="27"/>
      <c r="B1002" s="27"/>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row>
    <row r="1003" spans="1:26" ht="16.5" customHeight="1">
      <c r="A1003" s="27"/>
      <c r="B1003" s="27"/>
      <c r="C1003" s="27"/>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row>
  </sheetData>
  <mergeCells count="20">
    <mergeCell ref="B9:C9"/>
    <mergeCell ref="D9:E9"/>
    <mergeCell ref="B10:C10"/>
    <mergeCell ref="D10:E10"/>
    <mergeCell ref="B14:C14"/>
    <mergeCell ref="D14:E14"/>
    <mergeCell ref="A1:G1"/>
    <mergeCell ref="B3:G3"/>
    <mergeCell ref="B4:G4"/>
    <mergeCell ref="B5:G5"/>
    <mergeCell ref="B6:G6"/>
    <mergeCell ref="A8:A14"/>
    <mergeCell ref="D8:E8"/>
    <mergeCell ref="B11:C11"/>
    <mergeCell ref="D11:E11"/>
    <mergeCell ref="B12:C12"/>
    <mergeCell ref="D12:E12"/>
    <mergeCell ref="B13:C13"/>
    <mergeCell ref="D13:E13"/>
    <mergeCell ref="B8:C8"/>
  </mergeCells>
  <hyperlinks>
    <hyperlink ref="B6" r:id="rId1" xr:uid="{00000000-0004-0000-0900-000000000000}"/>
  </hyperlinks>
  <pageMargins left="0.7" right="0.7" top="0.75" bottom="0.75" header="0" footer="0"/>
  <pageSetup orientation="landscape"/>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2"/>
  <sheetViews>
    <sheetView workbookViewId="0">
      <selection sqref="A1:G1"/>
    </sheetView>
  </sheetViews>
  <sheetFormatPr defaultColWidth="11.23046875" defaultRowHeight="15" customHeight="1"/>
  <cols>
    <col min="1" max="1" width="22.765625" customWidth="1"/>
    <col min="2" max="2" width="36.4609375" customWidth="1"/>
    <col min="3" max="3" width="12.07421875" customWidth="1"/>
    <col min="4" max="11" width="10.765625" customWidth="1"/>
    <col min="12" max="26" width="10.53515625" customWidth="1"/>
  </cols>
  <sheetData>
    <row r="1" spans="1:26" ht="28">
      <c r="A1" s="175" t="s">
        <v>15</v>
      </c>
      <c r="B1" s="124"/>
      <c r="C1" s="124"/>
      <c r="D1" s="124"/>
      <c r="E1" s="124"/>
      <c r="F1" s="124"/>
      <c r="G1" s="124"/>
      <c r="H1" s="27"/>
      <c r="I1" s="27"/>
      <c r="J1" s="27"/>
      <c r="K1" s="27"/>
      <c r="L1" s="27"/>
      <c r="M1" s="27"/>
      <c r="N1" s="27"/>
      <c r="O1" s="27"/>
      <c r="P1" s="27"/>
      <c r="Q1" s="27"/>
      <c r="R1" s="27"/>
      <c r="S1" s="27"/>
      <c r="T1" s="27"/>
      <c r="U1" s="27"/>
      <c r="V1" s="27"/>
      <c r="W1" s="27"/>
      <c r="X1" s="27"/>
      <c r="Y1" s="27"/>
      <c r="Z1" s="27"/>
    </row>
    <row r="2" spans="1:26" ht="16.5" customHeight="1">
      <c r="A2" s="28"/>
      <c r="B2" s="28"/>
      <c r="C2" s="28"/>
      <c r="D2" s="28"/>
      <c r="E2" s="28"/>
      <c r="F2" s="28"/>
      <c r="G2" s="28"/>
      <c r="H2" s="27"/>
      <c r="I2" s="27"/>
      <c r="J2" s="27"/>
      <c r="K2" s="27"/>
      <c r="L2" s="27"/>
      <c r="M2" s="27"/>
      <c r="N2" s="27"/>
      <c r="O2" s="27"/>
      <c r="P2" s="27"/>
      <c r="Q2" s="27"/>
      <c r="R2" s="27"/>
      <c r="S2" s="27"/>
      <c r="T2" s="27"/>
      <c r="U2" s="27"/>
      <c r="V2" s="27"/>
      <c r="W2" s="27"/>
      <c r="X2" s="27"/>
      <c r="Y2" s="27"/>
      <c r="Z2" s="27"/>
    </row>
    <row r="3" spans="1:26" ht="51" customHeight="1">
      <c r="A3" s="106" t="s">
        <v>137</v>
      </c>
      <c r="B3" s="176" t="s">
        <v>138</v>
      </c>
      <c r="C3" s="177"/>
      <c r="D3" s="177"/>
      <c r="E3" s="177"/>
      <c r="F3" s="177"/>
      <c r="G3" s="178"/>
      <c r="H3" s="38"/>
      <c r="I3" s="38"/>
      <c r="J3" s="38"/>
      <c r="K3" s="38"/>
      <c r="L3" s="27"/>
      <c r="M3" s="27"/>
      <c r="N3" s="27"/>
      <c r="O3" s="27"/>
      <c r="P3" s="27"/>
      <c r="Q3" s="27"/>
      <c r="R3" s="27"/>
      <c r="S3" s="27"/>
      <c r="T3" s="27"/>
      <c r="U3" s="27"/>
      <c r="V3" s="27"/>
      <c r="W3" s="27"/>
      <c r="X3" s="27"/>
      <c r="Y3" s="27"/>
      <c r="Z3" s="27"/>
    </row>
    <row r="4" spans="1:26" ht="33.75" customHeight="1">
      <c r="A4" s="106" t="s">
        <v>24</v>
      </c>
      <c r="B4" s="176" t="s">
        <v>139</v>
      </c>
      <c r="C4" s="177"/>
      <c r="D4" s="177"/>
      <c r="E4" s="177"/>
      <c r="F4" s="177"/>
      <c r="G4" s="178"/>
      <c r="H4" s="27"/>
      <c r="I4" s="27"/>
      <c r="J4" s="27"/>
      <c r="K4" s="27"/>
      <c r="L4" s="27"/>
      <c r="M4" s="27"/>
      <c r="N4" s="27"/>
      <c r="O4" s="27"/>
      <c r="P4" s="27"/>
      <c r="Q4" s="27"/>
      <c r="R4" s="27"/>
      <c r="S4" s="27"/>
      <c r="T4" s="27"/>
      <c r="U4" s="27"/>
      <c r="V4" s="27"/>
      <c r="W4" s="27"/>
      <c r="X4" s="27"/>
      <c r="Y4" s="27"/>
      <c r="Z4" s="27"/>
    </row>
    <row r="5" spans="1:26" ht="40.5" customHeight="1">
      <c r="A5" s="37" t="s">
        <v>140</v>
      </c>
      <c r="B5" s="176" t="s">
        <v>141</v>
      </c>
      <c r="C5" s="177"/>
      <c r="D5" s="177"/>
      <c r="E5" s="177"/>
      <c r="F5" s="177"/>
      <c r="G5" s="178"/>
      <c r="H5" s="38"/>
      <c r="I5" s="38"/>
      <c r="J5" s="38"/>
      <c r="K5" s="38"/>
      <c r="L5" s="27"/>
      <c r="M5" s="27"/>
      <c r="N5" s="27"/>
      <c r="O5" s="27"/>
      <c r="P5" s="27"/>
      <c r="Q5" s="27"/>
      <c r="R5" s="27"/>
      <c r="S5" s="27"/>
      <c r="T5" s="27"/>
      <c r="U5" s="27"/>
      <c r="V5" s="27"/>
      <c r="W5" s="27"/>
      <c r="X5" s="27"/>
      <c r="Y5" s="27"/>
      <c r="Z5" s="27"/>
    </row>
    <row r="6" spans="1:26" ht="33.75" customHeight="1">
      <c r="A6" s="37" t="s">
        <v>28</v>
      </c>
      <c r="B6" s="228" t="s">
        <v>142</v>
      </c>
      <c r="C6" s="177"/>
      <c r="D6" s="177"/>
      <c r="E6" s="177"/>
      <c r="F6" s="177"/>
      <c r="G6" s="178"/>
      <c r="H6" s="27"/>
      <c r="I6" s="27"/>
      <c r="J6" s="27"/>
      <c r="K6" s="27"/>
      <c r="L6" s="27"/>
      <c r="M6" s="27"/>
      <c r="N6" s="27"/>
      <c r="O6" s="27"/>
      <c r="P6" s="27"/>
      <c r="Q6" s="27"/>
      <c r="R6" s="27"/>
      <c r="S6" s="27"/>
      <c r="T6" s="27"/>
      <c r="U6" s="27"/>
      <c r="V6" s="27"/>
      <c r="W6" s="27"/>
      <c r="X6" s="27"/>
      <c r="Y6" s="27"/>
      <c r="Z6" s="27"/>
    </row>
    <row r="7" spans="1:26" ht="16.5" customHeight="1">
      <c r="A7" s="27"/>
      <c r="B7" s="27"/>
      <c r="C7" s="27"/>
      <c r="D7" s="27"/>
      <c r="E7" s="27"/>
      <c r="F7" s="27"/>
      <c r="G7" s="27"/>
      <c r="H7" s="27"/>
      <c r="I7" s="27"/>
      <c r="J7" s="27"/>
      <c r="K7" s="27"/>
      <c r="L7" s="27"/>
      <c r="M7" s="27"/>
      <c r="N7" s="27"/>
      <c r="O7" s="27"/>
      <c r="P7" s="27"/>
      <c r="Q7" s="27"/>
      <c r="R7" s="27"/>
      <c r="S7" s="27"/>
      <c r="T7" s="27"/>
      <c r="U7" s="27"/>
      <c r="V7" s="27"/>
      <c r="W7" s="27"/>
      <c r="X7" s="27"/>
      <c r="Y7" s="27"/>
      <c r="Z7" s="27"/>
    </row>
    <row r="8" spans="1:26" ht="28.5" customHeight="1">
      <c r="A8" s="172" t="s">
        <v>30</v>
      </c>
      <c r="B8" s="98" t="s">
        <v>143</v>
      </c>
      <c r="C8" s="48">
        <v>25</v>
      </c>
      <c r="D8" s="41"/>
      <c r="E8" s="41"/>
      <c r="F8" s="41"/>
      <c r="G8" s="41"/>
      <c r="H8" s="41"/>
      <c r="I8" s="41"/>
      <c r="J8" s="41"/>
      <c r="K8" s="41"/>
      <c r="L8" s="41"/>
      <c r="M8" s="41"/>
      <c r="N8" s="41"/>
      <c r="O8" s="41"/>
      <c r="P8" s="41"/>
      <c r="Q8" s="41"/>
      <c r="R8" s="41"/>
      <c r="S8" s="41"/>
      <c r="T8" s="41"/>
      <c r="U8" s="41"/>
      <c r="V8" s="41"/>
      <c r="W8" s="41"/>
      <c r="X8" s="41"/>
      <c r="Y8" s="41"/>
      <c r="Z8" s="41"/>
    </row>
    <row r="9" spans="1:26" ht="28.5" customHeight="1">
      <c r="A9" s="124"/>
      <c r="B9" s="98" t="s">
        <v>144</v>
      </c>
      <c r="C9" s="48">
        <v>30</v>
      </c>
      <c r="D9" s="41"/>
      <c r="E9" s="41"/>
      <c r="F9" s="41"/>
      <c r="G9" s="41"/>
      <c r="H9" s="41"/>
      <c r="I9" s="41"/>
      <c r="J9" s="41"/>
      <c r="K9" s="41"/>
      <c r="L9" s="41"/>
      <c r="M9" s="41"/>
      <c r="N9" s="41"/>
      <c r="O9" s="41"/>
      <c r="P9" s="41"/>
      <c r="Q9" s="41"/>
      <c r="R9" s="41"/>
      <c r="S9" s="41"/>
      <c r="T9" s="41"/>
      <c r="U9" s="41"/>
      <c r="V9" s="41"/>
      <c r="W9" s="41"/>
      <c r="X9" s="41"/>
      <c r="Y9" s="41"/>
      <c r="Z9" s="41"/>
    </row>
    <row r="10" spans="1:26" ht="28.5" customHeight="1">
      <c r="A10" s="124"/>
      <c r="B10" s="98" t="s">
        <v>145</v>
      </c>
      <c r="C10" s="48">
        <v>7</v>
      </c>
      <c r="D10" s="41"/>
      <c r="E10" s="41"/>
      <c r="F10" s="41"/>
      <c r="G10" s="41"/>
      <c r="H10" s="41"/>
      <c r="I10" s="41"/>
      <c r="J10" s="41"/>
      <c r="K10" s="41"/>
      <c r="L10" s="41"/>
      <c r="M10" s="41"/>
      <c r="N10" s="41"/>
      <c r="O10" s="41"/>
      <c r="P10" s="41"/>
      <c r="Q10" s="41"/>
      <c r="R10" s="41"/>
      <c r="S10" s="41"/>
      <c r="T10" s="41"/>
      <c r="U10" s="41"/>
      <c r="V10" s="41"/>
      <c r="W10" s="41"/>
      <c r="X10" s="41"/>
      <c r="Y10" s="41"/>
      <c r="Z10" s="41"/>
    </row>
    <row r="11" spans="1:26" ht="28.5" customHeight="1">
      <c r="A11" s="124"/>
      <c r="B11" s="107" t="s">
        <v>15</v>
      </c>
      <c r="C11" s="108">
        <f>(C9-C10)/C8</f>
        <v>0.92</v>
      </c>
      <c r="D11" s="41"/>
      <c r="E11" s="41"/>
      <c r="F11" s="41"/>
      <c r="G11" s="41"/>
      <c r="H11" s="41"/>
      <c r="I11" s="41"/>
      <c r="J11" s="41"/>
      <c r="K11" s="41"/>
      <c r="L11" s="41"/>
      <c r="M11" s="41"/>
      <c r="N11" s="41"/>
      <c r="O11" s="41"/>
      <c r="P11" s="41"/>
      <c r="Q11" s="41"/>
      <c r="R11" s="41"/>
      <c r="S11" s="41"/>
      <c r="T11" s="41"/>
      <c r="U11" s="41"/>
      <c r="V11" s="41"/>
      <c r="W11" s="41"/>
      <c r="X11" s="41"/>
      <c r="Y11" s="41"/>
      <c r="Z11" s="41"/>
    </row>
    <row r="12" spans="1:26" ht="16.5" customHeight="1">
      <c r="A12" s="50"/>
      <c r="B12" s="27"/>
      <c r="C12" s="27"/>
      <c r="D12" s="27"/>
      <c r="E12" s="27"/>
      <c r="F12" s="27"/>
      <c r="G12" s="27"/>
      <c r="H12" s="27"/>
      <c r="I12" s="27"/>
      <c r="J12" s="27"/>
      <c r="K12" s="27"/>
      <c r="L12" s="27"/>
      <c r="M12" s="27"/>
      <c r="N12" s="27"/>
      <c r="O12" s="27"/>
      <c r="P12" s="27"/>
      <c r="Q12" s="27"/>
      <c r="R12" s="27"/>
      <c r="S12" s="27"/>
      <c r="T12" s="27"/>
      <c r="U12" s="27"/>
      <c r="V12" s="27"/>
      <c r="W12" s="27"/>
      <c r="X12" s="27"/>
      <c r="Y12" s="27"/>
      <c r="Z12" s="27"/>
    </row>
    <row r="13" spans="1:26" ht="16.5" customHeight="1">
      <c r="A13" s="50"/>
      <c r="B13" s="27"/>
      <c r="C13" s="27"/>
      <c r="D13" s="27"/>
      <c r="E13" s="27"/>
      <c r="F13" s="27"/>
      <c r="G13" s="27"/>
      <c r="H13" s="27"/>
      <c r="I13" s="27"/>
      <c r="J13" s="27"/>
      <c r="K13" s="27"/>
      <c r="L13" s="27"/>
      <c r="M13" s="27"/>
      <c r="N13" s="27"/>
      <c r="O13" s="27"/>
      <c r="P13" s="27"/>
      <c r="Q13" s="27"/>
      <c r="R13" s="27"/>
      <c r="S13" s="27"/>
      <c r="T13" s="27"/>
      <c r="U13" s="27"/>
      <c r="V13" s="27"/>
      <c r="W13" s="27"/>
      <c r="X13" s="27"/>
      <c r="Y13" s="27"/>
      <c r="Z13" s="27"/>
    </row>
    <row r="14" spans="1:26" ht="16.5" customHeight="1">
      <c r="A14" s="50"/>
      <c r="B14" s="27"/>
      <c r="C14" s="27"/>
      <c r="D14" s="27"/>
      <c r="E14" s="27"/>
      <c r="F14" s="27"/>
      <c r="G14" s="27"/>
      <c r="H14" s="27"/>
      <c r="I14" s="27"/>
      <c r="J14" s="27"/>
      <c r="K14" s="27"/>
      <c r="L14" s="27"/>
      <c r="M14" s="27"/>
      <c r="N14" s="27"/>
      <c r="O14" s="27"/>
      <c r="P14" s="27"/>
      <c r="Q14" s="27"/>
      <c r="R14" s="27"/>
      <c r="S14" s="27"/>
      <c r="T14" s="27"/>
      <c r="U14" s="27"/>
      <c r="V14" s="27"/>
      <c r="W14" s="27"/>
      <c r="X14" s="27"/>
      <c r="Y14" s="27"/>
      <c r="Z14" s="27"/>
    </row>
    <row r="15" spans="1:26" ht="16.5" customHeight="1">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row>
    <row r="16" spans="1:26" ht="16.5" customHeight="1">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row>
    <row r="17" spans="1:26" ht="16.5" customHeight="1">
      <c r="A17" s="27"/>
      <c r="B17" s="27"/>
      <c r="C17" s="27"/>
      <c r="D17" s="27"/>
      <c r="E17" s="27"/>
      <c r="F17" s="27"/>
      <c r="G17" s="27"/>
      <c r="H17" s="27"/>
      <c r="I17" s="27"/>
      <c r="J17" s="27"/>
      <c r="K17" s="27"/>
      <c r="L17" s="27"/>
      <c r="M17" s="27"/>
      <c r="N17" s="27"/>
      <c r="O17" s="27"/>
      <c r="P17" s="27"/>
      <c r="Q17" s="27"/>
      <c r="R17" s="27"/>
      <c r="S17" s="27"/>
      <c r="T17" s="27"/>
      <c r="U17" s="27"/>
      <c r="V17" s="27"/>
      <c r="W17" s="27"/>
      <c r="X17" s="27"/>
      <c r="Y17" s="27"/>
      <c r="Z17" s="27"/>
    </row>
    <row r="18" spans="1:26" ht="16.5" customHeight="1">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row>
    <row r="19" spans="1:26" ht="16.5" customHeight="1">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row>
    <row r="20" spans="1:26" ht="16.5" customHeight="1">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row>
    <row r="21" spans="1:26" ht="16.5" customHeight="1">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row>
    <row r="22" spans="1:26" ht="16.5" customHeight="1">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ht="16.5" customHeight="1">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ht="16.5" customHeight="1">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ht="16.5" customHeight="1">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row>
    <row r="26" spans="1:26" ht="16.5" customHeight="1">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ht="16.5"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row>
    <row r="28" spans="1:26" ht="16.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row>
    <row r="29" spans="1:26" ht="16.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spans="1:26" ht="16.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spans="1:26" ht="16.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spans="1:26" ht="16.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row>
    <row r="33" spans="1:26" ht="16.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row>
    <row r="34" spans="1:26" ht="16.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row>
    <row r="35" spans="1:26" ht="16.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row>
    <row r="36" spans="1:26" ht="16.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row>
    <row r="37" spans="1:26" ht="16.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row>
    <row r="38" spans="1:26" ht="16.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row>
    <row r="39" spans="1:26" ht="16.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row r="1001" spans="1:26" ht="16.5" customHeight="1">
      <c r="A1001" s="27"/>
      <c r="B1001" s="27"/>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row>
    <row r="1002" spans="1:26" ht="16.5" customHeight="1">
      <c r="A1002" s="27"/>
      <c r="B1002" s="27"/>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row>
  </sheetData>
  <mergeCells count="6">
    <mergeCell ref="A8:A11"/>
    <mergeCell ref="A1:G1"/>
    <mergeCell ref="B3:G3"/>
    <mergeCell ref="B4:G4"/>
    <mergeCell ref="B5:G5"/>
    <mergeCell ref="B6:G6"/>
  </mergeCells>
  <hyperlinks>
    <hyperlink ref="B6" r:id="rId1" xr:uid="{00000000-0004-0000-0A00-000000000000}"/>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2"/>
  <sheetViews>
    <sheetView workbookViewId="0">
      <selection sqref="A1:G1"/>
    </sheetView>
  </sheetViews>
  <sheetFormatPr defaultColWidth="11.23046875" defaultRowHeight="15" customHeight="1"/>
  <cols>
    <col min="1" max="1" width="26.69140625" customWidth="1"/>
    <col min="2" max="2" width="27.765625" customWidth="1"/>
    <col min="3" max="3" width="12.07421875" customWidth="1"/>
    <col min="4" max="4" width="4.53515625" customWidth="1"/>
    <col min="5" max="5" width="17.4609375" customWidth="1"/>
    <col min="6" max="6" width="12.765625" customWidth="1"/>
    <col min="7" max="7" width="13.765625" customWidth="1"/>
    <col min="8" max="11" width="10.765625" customWidth="1"/>
    <col min="12" max="26" width="10.53515625" customWidth="1"/>
  </cols>
  <sheetData>
    <row r="1" spans="1:26" ht="28">
      <c r="A1" s="175" t="s">
        <v>16</v>
      </c>
      <c r="B1" s="124"/>
      <c r="C1" s="124"/>
      <c r="D1" s="124"/>
      <c r="E1" s="124"/>
      <c r="F1" s="124"/>
      <c r="G1" s="124"/>
      <c r="H1" s="27"/>
      <c r="I1" s="27"/>
      <c r="J1" s="27"/>
      <c r="K1" s="27"/>
      <c r="L1" s="27"/>
      <c r="M1" s="27"/>
      <c r="N1" s="27"/>
      <c r="O1" s="27"/>
      <c r="P1" s="27"/>
      <c r="Q1" s="27"/>
      <c r="R1" s="27"/>
      <c r="S1" s="27"/>
      <c r="T1" s="27"/>
      <c r="U1" s="27"/>
      <c r="V1" s="27"/>
      <c r="W1" s="27"/>
      <c r="X1" s="27"/>
      <c r="Y1" s="27"/>
      <c r="Z1" s="27"/>
    </row>
    <row r="2" spans="1:26" ht="16.5" customHeight="1">
      <c r="A2" s="28"/>
      <c r="B2" s="28"/>
      <c r="C2" s="28"/>
      <c r="D2" s="28"/>
      <c r="E2" s="28"/>
      <c r="F2" s="28"/>
      <c r="G2" s="28"/>
      <c r="H2" s="27"/>
      <c r="I2" s="27"/>
      <c r="J2" s="27"/>
      <c r="K2" s="27"/>
      <c r="L2" s="27"/>
      <c r="M2" s="27"/>
      <c r="N2" s="27"/>
      <c r="O2" s="27"/>
      <c r="P2" s="27"/>
      <c r="Q2" s="27"/>
      <c r="R2" s="27"/>
      <c r="S2" s="27"/>
      <c r="T2" s="27"/>
      <c r="U2" s="27"/>
      <c r="V2" s="27"/>
      <c r="W2" s="27"/>
      <c r="X2" s="27"/>
      <c r="Y2" s="27"/>
      <c r="Z2" s="27"/>
    </row>
    <row r="3" spans="1:26" ht="68.25" customHeight="1">
      <c r="A3" s="39" t="s">
        <v>146</v>
      </c>
      <c r="B3" s="230" t="s">
        <v>147</v>
      </c>
      <c r="C3" s="177"/>
      <c r="D3" s="177"/>
      <c r="E3" s="177"/>
      <c r="F3" s="177"/>
      <c r="G3" s="178"/>
      <c r="H3" s="38"/>
      <c r="I3" s="38"/>
      <c r="J3" s="38"/>
      <c r="K3" s="38"/>
      <c r="L3" s="27"/>
      <c r="M3" s="27"/>
      <c r="N3" s="27"/>
      <c r="O3" s="27"/>
      <c r="P3" s="27"/>
      <c r="Q3" s="27"/>
      <c r="R3" s="27"/>
      <c r="S3" s="27"/>
      <c r="T3" s="27"/>
      <c r="U3" s="27"/>
      <c r="V3" s="27"/>
      <c r="W3" s="27"/>
      <c r="X3" s="27"/>
      <c r="Y3" s="27"/>
      <c r="Z3" s="27"/>
    </row>
    <row r="4" spans="1:26" ht="33.75" customHeight="1">
      <c r="A4" s="37" t="s">
        <v>24</v>
      </c>
      <c r="B4" s="230" t="s">
        <v>139</v>
      </c>
      <c r="C4" s="177"/>
      <c r="D4" s="177"/>
      <c r="E4" s="177"/>
      <c r="F4" s="177"/>
      <c r="G4" s="178"/>
      <c r="H4" s="27"/>
      <c r="I4" s="27"/>
      <c r="J4" s="27"/>
      <c r="K4" s="27"/>
      <c r="L4" s="27"/>
      <c r="M4" s="27"/>
      <c r="N4" s="27"/>
      <c r="O4" s="27"/>
      <c r="P4" s="27"/>
      <c r="Q4" s="27"/>
      <c r="R4" s="27"/>
      <c r="S4" s="27"/>
      <c r="T4" s="27"/>
      <c r="U4" s="27"/>
      <c r="V4" s="27"/>
      <c r="W4" s="27"/>
      <c r="X4" s="27"/>
      <c r="Y4" s="27"/>
      <c r="Z4" s="27"/>
    </row>
    <row r="5" spans="1:26" ht="58.5" customHeight="1">
      <c r="A5" s="37" t="s">
        <v>148</v>
      </c>
      <c r="B5" s="230" t="s">
        <v>149</v>
      </c>
      <c r="C5" s="177"/>
      <c r="D5" s="177"/>
      <c r="E5" s="177"/>
      <c r="F5" s="177"/>
      <c r="G5" s="178"/>
      <c r="H5" s="38"/>
      <c r="I5" s="38"/>
      <c r="J5" s="38"/>
      <c r="K5" s="38"/>
      <c r="L5" s="27"/>
      <c r="M5" s="27"/>
      <c r="N5" s="27"/>
      <c r="O5" s="27"/>
      <c r="P5" s="27"/>
      <c r="Q5" s="27"/>
      <c r="R5" s="27"/>
      <c r="S5" s="27"/>
      <c r="T5" s="27"/>
      <c r="U5" s="27"/>
      <c r="V5" s="27"/>
      <c r="W5" s="27"/>
      <c r="X5" s="27"/>
      <c r="Y5" s="27"/>
      <c r="Z5" s="27"/>
    </row>
    <row r="6" spans="1:26" ht="33.75" customHeight="1">
      <c r="A6" s="37" t="s">
        <v>28</v>
      </c>
      <c r="B6" s="231" t="s">
        <v>150</v>
      </c>
      <c r="C6" s="177"/>
      <c r="D6" s="177"/>
      <c r="E6" s="177"/>
      <c r="F6" s="177"/>
      <c r="G6" s="178"/>
      <c r="H6" s="27"/>
      <c r="I6" s="27"/>
      <c r="J6" s="27"/>
      <c r="K6" s="27"/>
      <c r="L6" s="27"/>
      <c r="M6" s="27"/>
      <c r="N6" s="27"/>
      <c r="O6" s="27"/>
      <c r="P6" s="27"/>
      <c r="Q6" s="27"/>
      <c r="R6" s="27"/>
      <c r="S6" s="27"/>
      <c r="T6" s="27"/>
      <c r="U6" s="27"/>
      <c r="V6" s="27"/>
      <c r="W6" s="27"/>
      <c r="X6" s="27"/>
      <c r="Y6" s="27"/>
      <c r="Z6" s="27"/>
    </row>
    <row r="7" spans="1:26" ht="16.5" customHeight="1">
      <c r="A7" s="27"/>
      <c r="B7" s="27"/>
      <c r="C7" s="27"/>
      <c r="D7" s="27"/>
      <c r="E7" s="27"/>
      <c r="F7" s="27"/>
      <c r="G7" s="27"/>
      <c r="H7" s="27"/>
      <c r="I7" s="27"/>
      <c r="J7" s="27"/>
      <c r="K7" s="27"/>
      <c r="L7" s="27"/>
      <c r="M7" s="27"/>
      <c r="N7" s="27"/>
      <c r="O7" s="27"/>
      <c r="P7" s="27"/>
      <c r="Q7" s="27"/>
      <c r="R7" s="27"/>
      <c r="S7" s="27"/>
      <c r="T7" s="27"/>
      <c r="U7" s="27"/>
      <c r="V7" s="27"/>
      <c r="W7" s="27"/>
      <c r="X7" s="27"/>
      <c r="Y7" s="27"/>
      <c r="Z7" s="27"/>
    </row>
    <row r="8" spans="1:26" ht="16.5" customHeight="1">
      <c r="A8" s="172" t="s">
        <v>151</v>
      </c>
      <c r="B8" s="229" t="s">
        <v>152</v>
      </c>
      <c r="C8" s="124"/>
      <c r="E8" s="229" t="s">
        <v>153</v>
      </c>
      <c r="F8" s="124"/>
      <c r="L8" s="27"/>
      <c r="M8" s="27"/>
      <c r="N8" s="27"/>
      <c r="O8" s="27"/>
      <c r="P8" s="27"/>
      <c r="Q8" s="27"/>
      <c r="R8" s="27"/>
      <c r="S8" s="27"/>
      <c r="T8" s="27"/>
      <c r="U8" s="27"/>
      <c r="V8" s="27"/>
      <c r="W8" s="27"/>
      <c r="X8" s="27"/>
      <c r="Y8" s="27"/>
      <c r="Z8" s="27"/>
    </row>
    <row r="9" spans="1:26" ht="37.5" customHeight="1">
      <c r="A9" s="124"/>
      <c r="B9" s="124"/>
      <c r="C9" s="124"/>
      <c r="D9" s="109"/>
      <c r="E9" s="124"/>
      <c r="F9" s="124"/>
      <c r="L9" s="27"/>
      <c r="M9" s="27"/>
      <c r="N9" s="27"/>
      <c r="O9" s="27"/>
      <c r="P9" s="27"/>
      <c r="Q9" s="27"/>
      <c r="R9" s="27"/>
      <c r="S9" s="27"/>
      <c r="T9" s="27"/>
      <c r="U9" s="27"/>
      <c r="V9" s="27"/>
      <c r="W9" s="27"/>
      <c r="X9" s="27"/>
      <c r="Y9" s="27"/>
      <c r="Z9" s="27"/>
    </row>
    <row r="10" spans="1:26" ht="37.5" customHeight="1">
      <c r="A10" s="124"/>
      <c r="B10" s="110" t="s">
        <v>154</v>
      </c>
      <c r="C10" s="111">
        <v>100000</v>
      </c>
      <c r="D10" s="41"/>
      <c r="E10" s="110" t="s">
        <v>154</v>
      </c>
      <c r="F10" s="111">
        <v>100000</v>
      </c>
      <c r="G10" s="27"/>
      <c r="H10" s="27"/>
      <c r="I10" s="27"/>
      <c r="J10" s="27"/>
      <c r="K10" s="27"/>
      <c r="L10" s="27"/>
      <c r="M10" s="27"/>
      <c r="N10" s="27"/>
      <c r="O10" s="27"/>
      <c r="P10" s="27"/>
      <c r="Q10" s="27"/>
      <c r="R10" s="27"/>
      <c r="S10" s="27"/>
      <c r="T10" s="27"/>
      <c r="U10" s="27"/>
      <c r="V10" s="27"/>
      <c r="W10" s="27"/>
      <c r="X10" s="27"/>
      <c r="Y10" s="27"/>
      <c r="Z10" s="27"/>
    </row>
    <row r="11" spans="1:26" ht="37.5" customHeight="1">
      <c r="A11" s="124"/>
      <c r="B11" s="110" t="s">
        <v>155</v>
      </c>
      <c r="C11" s="111">
        <v>145000</v>
      </c>
      <c r="D11" s="41"/>
      <c r="E11" s="110" t="s">
        <v>155</v>
      </c>
      <c r="F11" s="111">
        <v>145000</v>
      </c>
      <c r="G11" s="27"/>
      <c r="H11" s="27"/>
      <c r="I11" s="27"/>
      <c r="J11" s="27"/>
      <c r="K11" s="27"/>
      <c r="L11" s="27"/>
      <c r="M11" s="27"/>
      <c r="N11" s="27"/>
      <c r="O11" s="27"/>
      <c r="P11" s="27"/>
      <c r="Q11" s="27"/>
      <c r="R11" s="27"/>
      <c r="S11" s="27"/>
      <c r="T11" s="27"/>
      <c r="U11" s="27"/>
      <c r="V11" s="27"/>
      <c r="W11" s="27"/>
      <c r="X11" s="27"/>
      <c r="Y11" s="27"/>
      <c r="Z11" s="27"/>
    </row>
    <row r="12" spans="1:26" ht="37.5" customHeight="1">
      <c r="A12" s="124"/>
      <c r="B12" s="110" t="s">
        <v>156</v>
      </c>
      <c r="C12" s="111">
        <v>50000</v>
      </c>
      <c r="D12" s="41"/>
      <c r="E12" s="110" t="s">
        <v>156</v>
      </c>
      <c r="F12" s="111">
        <v>50000</v>
      </c>
      <c r="G12" s="27"/>
      <c r="H12" s="27"/>
      <c r="I12" s="27"/>
      <c r="J12" s="27"/>
      <c r="K12" s="27"/>
      <c r="L12" s="27"/>
      <c r="M12" s="27"/>
      <c r="N12" s="27"/>
      <c r="O12" s="27"/>
      <c r="P12" s="27"/>
      <c r="Q12" s="27"/>
      <c r="R12" s="27"/>
      <c r="S12" s="27"/>
      <c r="T12" s="27"/>
      <c r="U12" s="27"/>
      <c r="V12" s="27"/>
      <c r="W12" s="27"/>
      <c r="X12" s="27"/>
      <c r="Y12" s="27"/>
      <c r="Z12" s="27"/>
    </row>
    <row r="13" spans="1:26" ht="37.5" customHeight="1">
      <c r="A13" s="124"/>
      <c r="B13" s="110" t="s">
        <v>157</v>
      </c>
      <c r="C13" s="111">
        <v>12500</v>
      </c>
      <c r="D13" s="41"/>
      <c r="E13" s="112" t="s">
        <v>158</v>
      </c>
      <c r="F13" s="113">
        <f>1-((F11-F12)/F10)</f>
        <v>5.0000000000000044E-2</v>
      </c>
      <c r="G13" s="27"/>
      <c r="H13" s="27"/>
      <c r="I13" s="27"/>
      <c r="J13" s="27"/>
      <c r="K13" s="27"/>
      <c r="L13" s="27"/>
      <c r="M13" s="27"/>
      <c r="N13" s="27"/>
      <c r="O13" s="27"/>
      <c r="P13" s="27"/>
      <c r="Q13" s="27"/>
      <c r="R13" s="27"/>
      <c r="S13" s="27"/>
      <c r="T13" s="27"/>
      <c r="U13" s="27"/>
      <c r="V13" s="27"/>
      <c r="W13" s="27"/>
      <c r="X13" s="27"/>
      <c r="Y13" s="27"/>
      <c r="Z13" s="27"/>
    </row>
    <row r="14" spans="1:26" ht="37.5" customHeight="1">
      <c r="A14" s="124"/>
      <c r="B14" s="112" t="s">
        <v>158</v>
      </c>
      <c r="C14" s="113">
        <f>1-((C11-C12+C13)/C10)</f>
        <v>-7.4999999999999956E-2</v>
      </c>
      <c r="D14" s="41"/>
      <c r="E14" s="41"/>
      <c r="F14" s="41"/>
      <c r="G14" s="27"/>
      <c r="H14" s="27"/>
      <c r="I14" s="27"/>
      <c r="J14" s="27"/>
      <c r="K14" s="27"/>
      <c r="L14" s="27"/>
      <c r="M14" s="27"/>
      <c r="N14" s="27"/>
      <c r="O14" s="27"/>
      <c r="P14" s="27"/>
      <c r="Q14" s="27"/>
      <c r="R14" s="27"/>
      <c r="S14" s="27"/>
      <c r="T14" s="27"/>
      <c r="U14" s="27"/>
      <c r="V14" s="27"/>
      <c r="W14" s="27"/>
      <c r="X14" s="27"/>
      <c r="Y14" s="27"/>
      <c r="Z14" s="27"/>
    </row>
    <row r="15" spans="1:26" ht="16.5" customHeight="1">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row>
    <row r="16" spans="1:26" ht="16.5" customHeight="1">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row>
    <row r="17" spans="1:26" ht="16.5" customHeight="1">
      <c r="A17" s="27"/>
      <c r="B17" s="27"/>
      <c r="C17" s="27"/>
      <c r="D17" s="27"/>
      <c r="E17" s="27"/>
      <c r="F17" s="27"/>
      <c r="G17" s="27"/>
      <c r="H17" s="27"/>
      <c r="I17" s="27"/>
      <c r="J17" s="27"/>
      <c r="K17" s="27"/>
      <c r="L17" s="27"/>
      <c r="M17" s="27"/>
      <c r="N17" s="27"/>
      <c r="O17" s="27"/>
      <c r="P17" s="27"/>
      <c r="Q17" s="27"/>
      <c r="R17" s="27"/>
      <c r="S17" s="27"/>
      <c r="T17" s="27"/>
      <c r="U17" s="27"/>
      <c r="V17" s="27"/>
      <c r="W17" s="27"/>
      <c r="X17" s="27"/>
      <c r="Y17" s="27"/>
      <c r="Z17" s="27"/>
    </row>
    <row r="18" spans="1:26" ht="16.5" customHeight="1">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row>
    <row r="19" spans="1:26" ht="16.5" customHeight="1">
      <c r="A19" s="27"/>
      <c r="B19" s="27"/>
      <c r="C19" s="27"/>
      <c r="D19" s="27"/>
      <c r="E19" s="27"/>
      <c r="F19" s="27"/>
      <c r="G19" s="27"/>
      <c r="I19" s="27"/>
      <c r="J19" s="27"/>
      <c r="K19" s="27"/>
      <c r="L19" s="27"/>
      <c r="M19" s="27"/>
      <c r="N19" s="27"/>
      <c r="O19" s="27"/>
      <c r="P19" s="27"/>
      <c r="Q19" s="27"/>
      <c r="R19" s="27"/>
      <c r="S19" s="27"/>
      <c r="T19" s="27"/>
      <c r="U19" s="27"/>
      <c r="V19" s="27"/>
      <c r="W19" s="27"/>
      <c r="X19" s="27"/>
      <c r="Y19" s="27"/>
      <c r="Z19" s="27"/>
    </row>
    <row r="20" spans="1:26" ht="16.5" customHeight="1">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row>
    <row r="21" spans="1:26" ht="16.5" customHeight="1">
      <c r="A21" s="114"/>
      <c r="B21" s="27"/>
      <c r="C21" s="27"/>
      <c r="D21" s="27"/>
      <c r="E21" s="27"/>
      <c r="F21" s="27"/>
      <c r="G21" s="27"/>
      <c r="H21" s="27"/>
      <c r="I21" s="27"/>
      <c r="J21" s="27"/>
      <c r="K21" s="27"/>
      <c r="L21" s="27"/>
      <c r="M21" s="27"/>
      <c r="N21" s="27"/>
      <c r="O21" s="27"/>
      <c r="P21" s="27"/>
      <c r="Q21" s="27"/>
      <c r="R21" s="27"/>
      <c r="S21" s="27"/>
      <c r="T21" s="27"/>
      <c r="U21" s="27"/>
      <c r="V21" s="27"/>
      <c r="W21" s="27"/>
      <c r="X21" s="27"/>
      <c r="Y21" s="27"/>
      <c r="Z21" s="27"/>
    </row>
    <row r="22" spans="1:26" ht="16.5" customHeight="1">
      <c r="A22" s="115"/>
      <c r="B22" s="116" t="s">
        <v>159</v>
      </c>
      <c r="C22" s="116" t="s">
        <v>160</v>
      </c>
      <c r="D22" s="116" t="s">
        <v>161</v>
      </c>
      <c r="E22" s="116" t="s">
        <v>162</v>
      </c>
      <c r="F22" s="116" t="s">
        <v>163</v>
      </c>
      <c r="G22" s="116" t="s">
        <v>164</v>
      </c>
      <c r="H22" s="27"/>
      <c r="I22" s="27"/>
      <c r="J22" s="27"/>
      <c r="K22" s="27"/>
      <c r="L22" s="27"/>
      <c r="M22" s="27"/>
      <c r="N22" s="27"/>
      <c r="O22" s="27"/>
      <c r="P22" s="27"/>
      <c r="Q22" s="27"/>
      <c r="R22" s="27"/>
      <c r="S22" s="27"/>
      <c r="T22" s="27"/>
      <c r="U22" s="27"/>
      <c r="V22" s="27"/>
      <c r="W22" s="27"/>
      <c r="X22" s="27"/>
      <c r="Y22" s="27"/>
      <c r="Z22" s="27"/>
    </row>
    <row r="23" spans="1:26" ht="16.5" customHeight="1">
      <c r="A23" s="116" t="s">
        <v>165</v>
      </c>
      <c r="B23" s="117">
        <v>1</v>
      </c>
      <c r="C23" s="117">
        <v>1</v>
      </c>
      <c r="D23" s="117">
        <v>1</v>
      </c>
      <c r="E23" s="117">
        <v>1</v>
      </c>
      <c r="F23" s="117">
        <v>1</v>
      </c>
      <c r="G23" s="117">
        <v>1</v>
      </c>
      <c r="H23" s="27"/>
      <c r="I23" s="27"/>
      <c r="J23" s="27"/>
      <c r="K23" s="27"/>
      <c r="L23" s="27"/>
      <c r="M23" s="27"/>
      <c r="N23" s="27"/>
      <c r="O23" s="27"/>
      <c r="P23" s="27"/>
      <c r="Q23" s="27"/>
      <c r="R23" s="27"/>
      <c r="S23" s="27"/>
      <c r="T23" s="27"/>
      <c r="U23" s="27"/>
      <c r="V23" s="27"/>
      <c r="W23" s="27"/>
      <c r="X23" s="27"/>
      <c r="Y23" s="27"/>
      <c r="Z23" s="27"/>
    </row>
    <row r="24" spans="1:26" ht="16.5" customHeight="1">
      <c r="A24" s="116" t="s">
        <v>166</v>
      </c>
      <c r="B24" s="118">
        <f t="shared" ref="B24:B32" si="0">B23-($C$14*B23)+1</f>
        <v>2.0750000000000002</v>
      </c>
      <c r="C24" s="118">
        <f t="shared" ref="C24:C32" si="1">C23+1</f>
        <v>2</v>
      </c>
      <c r="D24" s="118">
        <f t="shared" ref="D24:D32" si="2">D23-(0.05*D23)+1</f>
        <v>1.95</v>
      </c>
      <c r="E24" s="118">
        <f t="shared" ref="E24:E32" si="3">E23-(0.1*E23)+1</f>
        <v>1.9</v>
      </c>
      <c r="F24" s="118">
        <f t="shared" ref="F24:F32" si="4">F23-(-0.05*F23)+1</f>
        <v>2.0499999999999998</v>
      </c>
      <c r="G24" s="118">
        <f t="shared" ref="G24:G32" si="5">G23-(-0.1*G23)+1</f>
        <v>2.1</v>
      </c>
      <c r="H24" s="27"/>
      <c r="I24" s="27"/>
      <c r="J24" s="27"/>
      <c r="K24" s="27"/>
      <c r="L24" s="27"/>
      <c r="M24" s="27"/>
      <c r="N24" s="27"/>
      <c r="O24" s="27"/>
      <c r="P24" s="27"/>
      <c r="Q24" s="27"/>
      <c r="R24" s="27"/>
      <c r="S24" s="27"/>
      <c r="T24" s="27"/>
      <c r="U24" s="27"/>
      <c r="V24" s="27"/>
      <c r="W24" s="27"/>
      <c r="X24" s="27"/>
      <c r="Y24" s="27"/>
      <c r="Z24" s="27"/>
    </row>
    <row r="25" spans="1:26" ht="16.5" customHeight="1">
      <c r="A25" s="116" t="s">
        <v>167</v>
      </c>
      <c r="B25" s="118">
        <f t="shared" si="0"/>
        <v>3.2306250000000003</v>
      </c>
      <c r="C25" s="118">
        <f t="shared" si="1"/>
        <v>3</v>
      </c>
      <c r="D25" s="118">
        <f t="shared" si="2"/>
        <v>2.8525</v>
      </c>
      <c r="E25" s="118">
        <f t="shared" si="3"/>
        <v>2.71</v>
      </c>
      <c r="F25" s="118">
        <f t="shared" si="4"/>
        <v>3.1524999999999999</v>
      </c>
      <c r="G25" s="118">
        <f t="shared" si="5"/>
        <v>3.31</v>
      </c>
      <c r="H25" s="27"/>
      <c r="I25" s="27"/>
      <c r="J25" s="27"/>
      <c r="K25" s="27"/>
      <c r="L25" s="27"/>
      <c r="M25" s="27"/>
      <c r="N25" s="27"/>
      <c r="O25" s="27"/>
      <c r="P25" s="27"/>
      <c r="Q25" s="27"/>
      <c r="R25" s="27"/>
      <c r="S25" s="27"/>
      <c r="T25" s="27"/>
      <c r="U25" s="27"/>
      <c r="V25" s="27"/>
      <c r="W25" s="27"/>
      <c r="X25" s="27"/>
      <c r="Y25" s="27"/>
      <c r="Z25" s="27"/>
    </row>
    <row r="26" spans="1:26" ht="16.5" customHeight="1">
      <c r="A26" s="116" t="s">
        <v>168</v>
      </c>
      <c r="B26" s="118">
        <f t="shared" si="0"/>
        <v>4.4729218750000008</v>
      </c>
      <c r="C26" s="118">
        <f t="shared" si="1"/>
        <v>4</v>
      </c>
      <c r="D26" s="118">
        <f t="shared" si="2"/>
        <v>3.7098750000000003</v>
      </c>
      <c r="E26" s="118">
        <f t="shared" si="3"/>
        <v>3.4390000000000001</v>
      </c>
      <c r="F26" s="118">
        <f t="shared" si="4"/>
        <v>4.3101249999999993</v>
      </c>
      <c r="G26" s="118">
        <f t="shared" si="5"/>
        <v>4.641</v>
      </c>
      <c r="H26" s="27"/>
      <c r="I26" s="27"/>
      <c r="J26" s="27"/>
      <c r="K26" s="27"/>
      <c r="L26" s="27"/>
      <c r="M26" s="27"/>
      <c r="N26" s="27"/>
      <c r="O26" s="27"/>
      <c r="P26" s="27"/>
      <c r="Q26" s="27"/>
      <c r="R26" s="27"/>
      <c r="S26" s="27"/>
      <c r="T26" s="27"/>
      <c r="U26" s="27"/>
      <c r="V26" s="27"/>
      <c r="W26" s="27"/>
      <c r="X26" s="27"/>
      <c r="Y26" s="27"/>
      <c r="Z26" s="27"/>
    </row>
    <row r="27" spans="1:26" ht="16.5" customHeight="1">
      <c r="A27" s="116" t="s">
        <v>169</v>
      </c>
      <c r="B27" s="118">
        <f t="shared" si="0"/>
        <v>5.8083910156250003</v>
      </c>
      <c r="C27" s="118">
        <f t="shared" si="1"/>
        <v>5</v>
      </c>
      <c r="D27" s="118">
        <f t="shared" si="2"/>
        <v>4.5243812500000002</v>
      </c>
      <c r="E27" s="118">
        <f t="shared" si="3"/>
        <v>4.0951000000000004</v>
      </c>
      <c r="F27" s="118">
        <f t="shared" si="4"/>
        <v>5.5256312499999991</v>
      </c>
      <c r="G27" s="118">
        <f t="shared" si="5"/>
        <v>6.1051000000000002</v>
      </c>
      <c r="H27" s="27"/>
      <c r="I27" s="27"/>
      <c r="J27" s="27"/>
      <c r="K27" s="27"/>
      <c r="L27" s="27"/>
      <c r="M27" s="27"/>
      <c r="N27" s="27"/>
      <c r="O27" s="27"/>
      <c r="P27" s="27"/>
      <c r="Q27" s="27"/>
      <c r="R27" s="27"/>
      <c r="S27" s="27"/>
      <c r="T27" s="27"/>
      <c r="U27" s="27"/>
      <c r="V27" s="27"/>
      <c r="W27" s="27"/>
      <c r="X27" s="27"/>
      <c r="Y27" s="27"/>
      <c r="Z27" s="27"/>
    </row>
    <row r="28" spans="1:26" ht="16.5" customHeight="1">
      <c r="A28" s="116" t="s">
        <v>170</v>
      </c>
      <c r="B28" s="118">
        <f t="shared" si="0"/>
        <v>7.2440203417968752</v>
      </c>
      <c r="C28" s="118">
        <f t="shared" si="1"/>
        <v>6</v>
      </c>
      <c r="D28" s="118">
        <f t="shared" si="2"/>
        <v>5.2981621875</v>
      </c>
      <c r="E28" s="118">
        <f t="shared" si="3"/>
        <v>4.6855900000000004</v>
      </c>
      <c r="F28" s="118">
        <f t="shared" si="4"/>
        <v>6.8019128124999995</v>
      </c>
      <c r="G28" s="118">
        <f t="shared" si="5"/>
        <v>7.7156099999999999</v>
      </c>
      <c r="H28" s="27"/>
      <c r="I28" s="27"/>
      <c r="J28" s="27"/>
      <c r="K28" s="27"/>
      <c r="L28" s="27"/>
      <c r="M28" s="27"/>
      <c r="N28" s="27"/>
      <c r="O28" s="27"/>
      <c r="P28" s="27"/>
      <c r="Q28" s="27"/>
      <c r="R28" s="27"/>
      <c r="S28" s="27"/>
      <c r="T28" s="27"/>
      <c r="U28" s="27"/>
      <c r="V28" s="27"/>
      <c r="W28" s="27"/>
      <c r="X28" s="27"/>
      <c r="Y28" s="27"/>
      <c r="Z28" s="27"/>
    </row>
    <row r="29" spans="1:26" ht="16.5" customHeight="1">
      <c r="A29" s="116" t="s">
        <v>171</v>
      </c>
      <c r="B29" s="118">
        <f t="shared" si="0"/>
        <v>8.7873218674316398</v>
      </c>
      <c r="C29" s="118">
        <f t="shared" si="1"/>
        <v>7</v>
      </c>
      <c r="D29" s="118">
        <f t="shared" si="2"/>
        <v>6.0332540781250001</v>
      </c>
      <c r="E29" s="118">
        <f t="shared" si="3"/>
        <v>5.2170310000000004</v>
      </c>
      <c r="F29" s="118">
        <f t="shared" si="4"/>
        <v>8.1420084531249994</v>
      </c>
      <c r="G29" s="118">
        <f t="shared" si="5"/>
        <v>9.487171</v>
      </c>
      <c r="H29" s="27"/>
      <c r="I29" s="27"/>
      <c r="J29" s="27"/>
      <c r="K29" s="27"/>
      <c r="L29" s="27"/>
      <c r="M29" s="27"/>
      <c r="N29" s="27"/>
      <c r="O29" s="27"/>
      <c r="P29" s="27"/>
      <c r="Q29" s="27"/>
      <c r="R29" s="27"/>
      <c r="S29" s="27"/>
      <c r="T29" s="27"/>
      <c r="U29" s="27"/>
      <c r="V29" s="27"/>
      <c r="W29" s="27"/>
      <c r="X29" s="27"/>
      <c r="Y29" s="27"/>
      <c r="Z29" s="27"/>
    </row>
    <row r="30" spans="1:26" ht="16.5" customHeight="1">
      <c r="A30" s="116" t="s">
        <v>172</v>
      </c>
      <c r="B30" s="118">
        <f t="shared" si="0"/>
        <v>10.446371007489013</v>
      </c>
      <c r="C30" s="118">
        <f t="shared" si="1"/>
        <v>8</v>
      </c>
      <c r="D30" s="118">
        <f t="shared" si="2"/>
        <v>6.7315913742187501</v>
      </c>
      <c r="E30" s="118">
        <f t="shared" si="3"/>
        <v>5.6953279000000006</v>
      </c>
      <c r="F30" s="118">
        <f t="shared" si="4"/>
        <v>9.5491088757812488</v>
      </c>
      <c r="G30" s="118">
        <f t="shared" si="5"/>
        <v>11.4358881</v>
      </c>
      <c r="H30" s="27"/>
      <c r="I30" s="27"/>
      <c r="J30" s="27"/>
      <c r="K30" s="27"/>
      <c r="L30" s="27"/>
      <c r="M30" s="27"/>
      <c r="N30" s="27"/>
      <c r="O30" s="27"/>
      <c r="P30" s="27"/>
      <c r="Q30" s="27"/>
      <c r="R30" s="27"/>
      <c r="S30" s="27"/>
      <c r="T30" s="27"/>
      <c r="U30" s="27"/>
      <c r="V30" s="27"/>
      <c r="W30" s="27"/>
      <c r="X30" s="27"/>
      <c r="Y30" s="27"/>
      <c r="Z30" s="27"/>
    </row>
    <row r="31" spans="1:26" ht="16.5" customHeight="1">
      <c r="A31" s="116" t="s">
        <v>173</v>
      </c>
      <c r="B31" s="118">
        <f t="shared" si="0"/>
        <v>12.229848833050688</v>
      </c>
      <c r="C31" s="118">
        <f t="shared" si="1"/>
        <v>9</v>
      </c>
      <c r="D31" s="118">
        <f t="shared" si="2"/>
        <v>7.3950118055078127</v>
      </c>
      <c r="E31" s="118">
        <f t="shared" si="3"/>
        <v>6.1257951100000003</v>
      </c>
      <c r="F31" s="118">
        <f t="shared" si="4"/>
        <v>11.026564319570312</v>
      </c>
      <c r="G31" s="118">
        <f t="shared" si="5"/>
        <v>13.57947691</v>
      </c>
      <c r="H31" s="27"/>
      <c r="I31" s="27"/>
      <c r="J31" s="27"/>
      <c r="K31" s="27"/>
      <c r="L31" s="27"/>
      <c r="M31" s="27"/>
      <c r="N31" s="27"/>
      <c r="O31" s="27"/>
      <c r="P31" s="27"/>
      <c r="Q31" s="27"/>
      <c r="R31" s="27"/>
      <c r="S31" s="27"/>
      <c r="T31" s="27"/>
      <c r="U31" s="27"/>
      <c r="V31" s="27"/>
      <c r="W31" s="27"/>
      <c r="X31" s="27"/>
      <c r="Y31" s="27"/>
      <c r="Z31" s="27"/>
    </row>
    <row r="32" spans="1:26" ht="16.5" customHeight="1">
      <c r="A32" s="116" t="s">
        <v>174</v>
      </c>
      <c r="B32" s="118">
        <f t="shared" si="0"/>
        <v>14.14708749552949</v>
      </c>
      <c r="C32" s="118">
        <f t="shared" si="1"/>
        <v>10</v>
      </c>
      <c r="D32" s="118">
        <f t="shared" si="2"/>
        <v>8.0252612152324225</v>
      </c>
      <c r="E32" s="118">
        <f t="shared" si="3"/>
        <v>6.5132155990000005</v>
      </c>
      <c r="F32" s="118">
        <f t="shared" si="4"/>
        <v>12.577892535548827</v>
      </c>
      <c r="G32" s="118">
        <f t="shared" si="5"/>
        <v>15.937424601</v>
      </c>
      <c r="H32" s="27"/>
      <c r="I32" s="27"/>
      <c r="J32" s="27"/>
      <c r="K32" s="27"/>
      <c r="L32" s="27"/>
      <c r="M32" s="27"/>
      <c r="N32" s="27"/>
      <c r="O32" s="27"/>
      <c r="P32" s="27"/>
      <c r="Q32" s="27"/>
      <c r="R32" s="27"/>
      <c r="S32" s="27"/>
      <c r="T32" s="27"/>
      <c r="U32" s="27"/>
      <c r="V32" s="27"/>
      <c r="W32" s="27"/>
      <c r="X32" s="27"/>
      <c r="Y32" s="27"/>
      <c r="Z32" s="27"/>
    </row>
    <row r="33" spans="1:26" ht="16.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row>
    <row r="34" spans="1:26" ht="16.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row>
    <row r="35" spans="1:26" ht="16.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row>
    <row r="36" spans="1:26" ht="16.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row>
    <row r="37" spans="1:26" ht="16.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row>
    <row r="38" spans="1:26" ht="16.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row>
    <row r="39" spans="1:26" ht="16.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row r="1001" spans="1:26" ht="16.5" customHeight="1">
      <c r="A1001" s="27"/>
      <c r="B1001" s="27"/>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row>
    <row r="1002" spans="1:26" ht="16.5" customHeight="1">
      <c r="A1002" s="27"/>
      <c r="B1002" s="27"/>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row>
  </sheetData>
  <mergeCells count="8">
    <mergeCell ref="A8:A14"/>
    <mergeCell ref="B8:C9"/>
    <mergeCell ref="E8:F9"/>
    <mergeCell ref="A1:G1"/>
    <mergeCell ref="B3:G3"/>
    <mergeCell ref="B4:G4"/>
    <mergeCell ref="B5:G5"/>
    <mergeCell ref="B6:G6"/>
  </mergeCells>
  <hyperlinks>
    <hyperlink ref="B6" r:id="rId1" xr:uid="{00000000-0004-0000-0B00-000000000000}"/>
  </hyperlinks>
  <pageMargins left="0.7" right="0.7" top="0.75" bottom="0.75" header="0" footer="0"/>
  <pageSetup orientation="landscape"/>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3"/>
  <sheetViews>
    <sheetView workbookViewId="0">
      <selection sqref="A1:G1"/>
    </sheetView>
  </sheetViews>
  <sheetFormatPr defaultColWidth="11.23046875" defaultRowHeight="15" customHeight="1"/>
  <cols>
    <col min="1" max="1" width="21.84375" customWidth="1"/>
    <col min="2" max="2" width="35.4609375" customWidth="1"/>
    <col min="3" max="10" width="10.765625" customWidth="1"/>
    <col min="11" max="11" width="9" customWidth="1"/>
    <col min="12" max="12" width="6.07421875" customWidth="1"/>
    <col min="13" max="26" width="10.53515625" customWidth="1"/>
  </cols>
  <sheetData>
    <row r="1" spans="1:26" ht="28">
      <c r="A1" s="175" t="s">
        <v>175</v>
      </c>
      <c r="B1" s="124"/>
      <c r="C1" s="124"/>
      <c r="D1" s="124"/>
      <c r="E1" s="124"/>
      <c r="F1" s="124"/>
      <c r="G1" s="124"/>
      <c r="H1" s="27"/>
      <c r="I1" s="27"/>
      <c r="J1" s="27"/>
      <c r="K1" s="27"/>
      <c r="L1" s="27"/>
      <c r="M1" s="27"/>
      <c r="N1" s="27"/>
      <c r="O1" s="27"/>
      <c r="P1" s="27"/>
      <c r="Q1" s="27"/>
      <c r="R1" s="27"/>
      <c r="S1" s="27"/>
      <c r="T1" s="27"/>
      <c r="U1" s="27"/>
      <c r="V1" s="27"/>
      <c r="W1" s="27"/>
      <c r="X1" s="27"/>
      <c r="Y1" s="27"/>
      <c r="Z1" s="27"/>
    </row>
    <row r="2" spans="1:26" ht="17.25" customHeight="1">
      <c r="A2" s="28"/>
      <c r="B2" s="28"/>
      <c r="C2" s="28"/>
      <c r="D2" s="28"/>
      <c r="E2" s="28"/>
      <c r="F2" s="28"/>
      <c r="G2" s="28"/>
      <c r="H2" s="90"/>
      <c r="I2" s="90"/>
      <c r="J2" s="90"/>
      <c r="K2" s="90"/>
      <c r="L2" s="90"/>
      <c r="M2" s="27"/>
      <c r="N2" s="27"/>
      <c r="O2" s="27"/>
      <c r="P2" s="27"/>
      <c r="Q2" s="27"/>
      <c r="R2" s="27"/>
      <c r="S2" s="27"/>
      <c r="T2" s="27"/>
      <c r="U2" s="27"/>
      <c r="V2" s="27"/>
      <c r="W2" s="27"/>
      <c r="X2" s="27"/>
      <c r="Y2" s="27"/>
      <c r="Z2" s="27"/>
    </row>
    <row r="3" spans="1:26" ht="84.75" customHeight="1">
      <c r="A3" s="39" t="s">
        <v>176</v>
      </c>
      <c r="B3" s="176" t="s">
        <v>177</v>
      </c>
      <c r="C3" s="177"/>
      <c r="D3" s="177"/>
      <c r="E3" s="177"/>
      <c r="F3" s="177"/>
      <c r="G3" s="178"/>
      <c r="H3" s="90"/>
      <c r="I3" s="90"/>
      <c r="J3" s="90"/>
      <c r="K3" s="90"/>
      <c r="L3" s="90"/>
      <c r="M3" s="27"/>
      <c r="N3" s="27"/>
      <c r="O3" s="27"/>
      <c r="P3" s="27"/>
      <c r="Q3" s="27"/>
      <c r="R3" s="27"/>
      <c r="S3" s="27"/>
      <c r="T3" s="27"/>
      <c r="U3" s="27"/>
      <c r="V3" s="27"/>
      <c r="W3" s="27"/>
      <c r="X3" s="27"/>
      <c r="Y3" s="27"/>
      <c r="Z3" s="27"/>
    </row>
    <row r="4" spans="1:26" ht="50.25" customHeight="1">
      <c r="A4" s="37" t="s">
        <v>24</v>
      </c>
      <c r="B4" s="176" t="s">
        <v>178</v>
      </c>
      <c r="C4" s="177"/>
      <c r="D4" s="177"/>
      <c r="E4" s="177"/>
      <c r="F4" s="177"/>
      <c r="G4" s="178"/>
      <c r="H4" s="38"/>
      <c r="I4" s="38"/>
      <c r="J4" s="38"/>
      <c r="K4" s="38"/>
      <c r="L4" s="38"/>
      <c r="M4" s="27"/>
      <c r="N4" s="27"/>
      <c r="O4" s="27"/>
      <c r="P4" s="27"/>
      <c r="Q4" s="27"/>
      <c r="R4" s="27"/>
      <c r="S4" s="27"/>
      <c r="T4" s="27"/>
      <c r="U4" s="27"/>
      <c r="V4" s="27"/>
      <c r="W4" s="27"/>
      <c r="X4" s="27"/>
      <c r="Y4" s="27"/>
      <c r="Z4" s="27"/>
    </row>
    <row r="5" spans="1:26" ht="52.5" customHeight="1">
      <c r="A5" s="37" t="s">
        <v>179</v>
      </c>
      <c r="B5" s="176" t="s">
        <v>180</v>
      </c>
      <c r="C5" s="177"/>
      <c r="D5" s="177"/>
      <c r="E5" s="177"/>
      <c r="F5" s="177"/>
      <c r="G5" s="178"/>
      <c r="H5" s="38"/>
      <c r="I5" s="38"/>
      <c r="J5" s="38"/>
      <c r="K5" s="38"/>
      <c r="L5" s="38"/>
      <c r="M5" s="27"/>
      <c r="N5" s="27"/>
      <c r="O5" s="27"/>
      <c r="P5" s="27"/>
      <c r="Q5" s="27"/>
      <c r="R5" s="27"/>
      <c r="S5" s="27"/>
      <c r="T5" s="27"/>
      <c r="U5" s="27"/>
      <c r="V5" s="27"/>
      <c r="W5" s="27"/>
      <c r="X5" s="27"/>
      <c r="Y5" s="27"/>
      <c r="Z5" s="27"/>
    </row>
    <row r="6" spans="1:26" ht="33.75" customHeight="1">
      <c r="A6" s="37" t="s">
        <v>28</v>
      </c>
      <c r="B6" s="180" t="s">
        <v>181</v>
      </c>
      <c r="C6" s="177"/>
      <c r="D6" s="177"/>
      <c r="E6" s="177"/>
      <c r="F6" s="177"/>
      <c r="G6" s="178"/>
      <c r="H6" s="27"/>
      <c r="I6" s="27"/>
      <c r="J6" s="27"/>
      <c r="K6" s="27"/>
      <c r="L6" s="27"/>
      <c r="M6" s="27"/>
      <c r="N6" s="27"/>
      <c r="O6" s="27"/>
      <c r="P6" s="27"/>
      <c r="Q6" s="27"/>
      <c r="R6" s="27"/>
      <c r="S6" s="27"/>
      <c r="T6" s="27"/>
      <c r="U6" s="27"/>
      <c r="V6" s="27"/>
      <c r="W6" s="27"/>
      <c r="X6" s="27"/>
      <c r="Y6" s="27"/>
      <c r="Z6" s="27"/>
    </row>
    <row r="7" spans="1:26" ht="16.5" customHeight="1">
      <c r="A7" s="27"/>
      <c r="B7" s="27"/>
      <c r="C7" s="27"/>
      <c r="D7" s="27"/>
      <c r="E7" s="27"/>
      <c r="F7" s="27"/>
      <c r="G7" s="27"/>
      <c r="H7" s="27"/>
      <c r="I7" s="27"/>
      <c r="J7" s="27"/>
      <c r="K7" s="27"/>
      <c r="L7" s="27"/>
      <c r="M7" s="27"/>
      <c r="N7" s="27"/>
      <c r="O7" s="27"/>
      <c r="P7" s="27"/>
      <c r="Q7" s="27"/>
      <c r="R7" s="27"/>
      <c r="S7" s="27"/>
      <c r="T7" s="27"/>
      <c r="U7" s="27"/>
      <c r="V7" s="27"/>
      <c r="W7" s="27"/>
      <c r="X7" s="27"/>
      <c r="Y7" s="27"/>
      <c r="Z7" s="27"/>
    </row>
    <row r="8" spans="1:26" ht="36" customHeight="1">
      <c r="A8" s="172" t="s">
        <v>30</v>
      </c>
      <c r="B8" s="119" t="s">
        <v>182</v>
      </c>
      <c r="C8" s="120">
        <v>25</v>
      </c>
      <c r="D8" s="41"/>
      <c r="E8" s="41"/>
      <c r="F8" s="41"/>
      <c r="G8" s="41"/>
      <c r="H8" s="41"/>
      <c r="I8" s="41"/>
      <c r="J8" s="41"/>
      <c r="K8" s="41"/>
      <c r="L8" s="41"/>
      <c r="M8" s="41"/>
      <c r="N8" s="41"/>
      <c r="O8" s="41"/>
      <c r="P8" s="41"/>
      <c r="Q8" s="41"/>
      <c r="R8" s="41"/>
      <c r="S8" s="41"/>
      <c r="T8" s="41"/>
      <c r="U8" s="41"/>
      <c r="V8" s="41"/>
      <c r="W8" s="41"/>
      <c r="X8" s="41"/>
      <c r="Y8" s="41"/>
      <c r="Z8" s="41"/>
    </row>
    <row r="9" spans="1:26" ht="36" customHeight="1">
      <c r="A9" s="124"/>
      <c r="B9" s="119" t="s">
        <v>183</v>
      </c>
      <c r="C9" s="120">
        <v>28</v>
      </c>
      <c r="D9" s="41"/>
      <c r="E9" s="41"/>
      <c r="F9" s="41"/>
      <c r="G9" s="41"/>
      <c r="H9" s="41"/>
      <c r="I9" s="41"/>
      <c r="J9" s="41"/>
      <c r="K9" s="41"/>
      <c r="L9" s="41"/>
      <c r="M9" s="41"/>
      <c r="N9" s="41"/>
      <c r="O9" s="41"/>
      <c r="P9" s="41"/>
      <c r="Q9" s="41"/>
      <c r="R9" s="41"/>
      <c r="S9" s="41"/>
      <c r="T9" s="41"/>
      <c r="U9" s="41"/>
      <c r="V9" s="41"/>
      <c r="W9" s="41"/>
      <c r="X9" s="41"/>
      <c r="Y9" s="41"/>
      <c r="Z9" s="41"/>
    </row>
    <row r="10" spans="1:26" ht="36" customHeight="1">
      <c r="A10" s="124"/>
      <c r="B10" s="119" t="s">
        <v>184</v>
      </c>
      <c r="C10" s="120">
        <v>1</v>
      </c>
      <c r="D10" s="41"/>
      <c r="E10" s="41"/>
      <c r="F10" s="41"/>
      <c r="G10" s="41"/>
      <c r="H10" s="41"/>
      <c r="I10" s="41"/>
      <c r="J10" s="41"/>
      <c r="K10" s="41"/>
      <c r="L10" s="41"/>
      <c r="M10" s="41"/>
      <c r="N10" s="41"/>
      <c r="O10" s="41"/>
      <c r="P10" s="41"/>
      <c r="Q10" s="41"/>
      <c r="R10" s="41"/>
      <c r="S10" s="41"/>
      <c r="T10" s="41"/>
      <c r="U10" s="41"/>
      <c r="V10" s="41"/>
      <c r="W10" s="41"/>
      <c r="X10" s="41"/>
      <c r="Y10" s="41"/>
      <c r="Z10" s="41"/>
    </row>
    <row r="11" spans="1:26" ht="36" customHeight="1">
      <c r="A11" s="124"/>
      <c r="B11" s="121" t="s">
        <v>17</v>
      </c>
      <c r="C11" s="122">
        <f>(C10)/C8</f>
        <v>0.04</v>
      </c>
      <c r="D11" s="41"/>
      <c r="E11" s="41"/>
      <c r="F11" s="41"/>
      <c r="G11" s="41"/>
      <c r="H11" s="41"/>
      <c r="I11" s="41"/>
      <c r="J11" s="41"/>
      <c r="K11" s="41"/>
      <c r="L11" s="41"/>
      <c r="M11" s="41"/>
      <c r="N11" s="41"/>
      <c r="O11" s="41"/>
      <c r="P11" s="41"/>
      <c r="Q11" s="41"/>
      <c r="R11" s="41"/>
      <c r="S11" s="41"/>
      <c r="T11" s="41"/>
      <c r="U11" s="41"/>
      <c r="V11" s="41"/>
      <c r="W11" s="41"/>
      <c r="X11" s="41"/>
      <c r="Y11" s="41"/>
      <c r="Z11" s="41"/>
    </row>
    <row r="12" spans="1:26" ht="16.5" customHeight="1">
      <c r="A12" s="27"/>
      <c r="B12" s="27"/>
      <c r="C12" s="27"/>
      <c r="D12" s="27"/>
      <c r="E12" s="27"/>
      <c r="F12" s="27"/>
      <c r="G12" s="27"/>
      <c r="H12" s="27"/>
      <c r="I12" s="27"/>
      <c r="J12" s="27"/>
      <c r="K12" s="27"/>
      <c r="L12" s="27"/>
      <c r="M12" s="27"/>
      <c r="N12" s="27"/>
      <c r="O12" s="27"/>
      <c r="P12" s="27"/>
      <c r="Q12" s="27"/>
      <c r="R12" s="27"/>
      <c r="S12" s="27"/>
      <c r="T12" s="27"/>
      <c r="U12" s="27"/>
      <c r="V12" s="27"/>
      <c r="W12" s="27"/>
      <c r="X12" s="27"/>
      <c r="Y12" s="27"/>
      <c r="Z12" s="27"/>
    </row>
    <row r="13" spans="1:26" ht="16.5" customHeight="1">
      <c r="A13" s="36"/>
      <c r="B13" s="27"/>
      <c r="C13" s="27"/>
      <c r="D13" s="27"/>
      <c r="E13" s="27"/>
      <c r="F13" s="27"/>
      <c r="G13" s="27"/>
      <c r="H13" s="27"/>
      <c r="I13" s="27"/>
      <c r="J13" s="27"/>
      <c r="K13" s="27"/>
      <c r="L13" s="27"/>
      <c r="M13" s="27"/>
      <c r="N13" s="27"/>
      <c r="O13" s="27"/>
      <c r="P13" s="27"/>
      <c r="Q13" s="27"/>
      <c r="R13" s="27"/>
      <c r="S13" s="27"/>
      <c r="T13" s="27"/>
      <c r="U13" s="27"/>
      <c r="V13" s="27"/>
      <c r="W13" s="27"/>
      <c r="X13" s="27"/>
      <c r="Y13" s="27"/>
      <c r="Z13" s="27"/>
    </row>
    <row r="14" spans="1:26" ht="16.5" customHeight="1">
      <c r="A14" s="27"/>
      <c r="B14" s="27"/>
      <c r="C14" s="27"/>
      <c r="D14" s="27"/>
      <c r="E14" s="27"/>
      <c r="F14" s="27"/>
      <c r="G14" s="27"/>
      <c r="H14" s="27"/>
      <c r="I14" s="27"/>
      <c r="J14" s="27"/>
      <c r="K14" s="27"/>
      <c r="L14" s="27"/>
      <c r="M14" s="27"/>
      <c r="N14" s="27"/>
      <c r="O14" s="27"/>
      <c r="P14" s="27"/>
      <c r="Q14" s="27"/>
      <c r="R14" s="27"/>
      <c r="S14" s="27"/>
      <c r="T14" s="27"/>
      <c r="U14" s="27"/>
      <c r="V14" s="27"/>
      <c r="W14" s="27"/>
      <c r="X14" s="27"/>
      <c r="Y14" s="27"/>
      <c r="Z14" s="27"/>
    </row>
    <row r="15" spans="1:26" ht="16.5" customHeight="1">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row>
    <row r="16" spans="1:26" ht="16.5" customHeight="1">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row>
    <row r="17" spans="1:26" ht="16.5" customHeight="1">
      <c r="A17" s="27"/>
      <c r="B17" s="27"/>
      <c r="C17" s="27"/>
      <c r="D17" s="27"/>
      <c r="E17" s="27"/>
      <c r="F17" s="27"/>
      <c r="G17" s="27"/>
      <c r="H17" s="27"/>
      <c r="I17" s="27"/>
      <c r="J17" s="27"/>
      <c r="K17" s="27"/>
      <c r="L17" s="27"/>
      <c r="M17" s="27"/>
      <c r="N17" s="27"/>
      <c r="O17" s="27"/>
      <c r="P17" s="27"/>
      <c r="Q17" s="27"/>
      <c r="R17" s="27"/>
      <c r="S17" s="27"/>
      <c r="T17" s="27"/>
      <c r="U17" s="27"/>
      <c r="V17" s="27"/>
      <c r="W17" s="27"/>
      <c r="X17" s="27"/>
      <c r="Y17" s="27"/>
      <c r="Z17" s="27"/>
    </row>
    <row r="18" spans="1:26" ht="16.5" customHeight="1">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row>
    <row r="19" spans="1:26" ht="16.5" customHeight="1">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row>
    <row r="20" spans="1:26" ht="16.5" customHeight="1">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row>
    <row r="21" spans="1:26" ht="16.5" customHeight="1">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row>
    <row r="22" spans="1:26" ht="16.5" customHeight="1">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ht="16.5" customHeight="1">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ht="16.5" customHeight="1">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ht="16.5" customHeight="1">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row>
    <row r="26" spans="1:26" ht="16.5" customHeight="1">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ht="16.5"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row>
    <row r="28" spans="1:26" ht="16.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row>
    <row r="29" spans="1:26" ht="16.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spans="1:26" ht="16.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spans="1:26" ht="16.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spans="1:26" ht="16.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row>
    <row r="33" spans="1:26" ht="16.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row>
    <row r="34" spans="1:26" ht="16.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row>
    <row r="35" spans="1:26" ht="16.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row>
    <row r="36" spans="1:26" ht="16.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row>
    <row r="37" spans="1:26" ht="16.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row>
    <row r="38" spans="1:26" ht="16.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row>
    <row r="39" spans="1:26" ht="16.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row r="1001" spans="1:26" ht="16.5" customHeight="1">
      <c r="A1001" s="27"/>
      <c r="B1001" s="27"/>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row>
    <row r="1002" spans="1:26" ht="16.5" customHeight="1">
      <c r="A1002" s="27"/>
      <c r="B1002" s="27"/>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row>
    <row r="1003" spans="1:26" ht="16.5" customHeight="1">
      <c r="A1003" s="27"/>
      <c r="B1003" s="27"/>
      <c r="C1003" s="27"/>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row>
  </sheetData>
  <mergeCells count="6">
    <mergeCell ref="A8:A11"/>
    <mergeCell ref="A1:G1"/>
    <mergeCell ref="B3:G3"/>
    <mergeCell ref="B4:G4"/>
    <mergeCell ref="B5:G5"/>
    <mergeCell ref="B6:G6"/>
  </mergeCells>
  <hyperlinks>
    <hyperlink ref="B6" r:id="rId1" xr:uid="{00000000-0004-0000-0C00-000000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2"/>
  <sheetViews>
    <sheetView workbookViewId="0">
      <selection activeCell="I3" sqref="I3"/>
    </sheetView>
  </sheetViews>
  <sheetFormatPr defaultColWidth="11.23046875" defaultRowHeight="15" customHeight="1"/>
  <cols>
    <col min="1" max="1" width="26.84375" customWidth="1"/>
    <col min="2" max="26" width="11.23046875" customWidth="1"/>
  </cols>
  <sheetData>
    <row r="1" spans="1:26" ht="28">
      <c r="A1" s="175" t="s">
        <v>1</v>
      </c>
      <c r="B1" s="124"/>
      <c r="C1" s="124"/>
      <c r="D1" s="124"/>
      <c r="E1" s="124"/>
      <c r="F1" s="124"/>
      <c r="G1" s="124"/>
      <c r="H1" s="27"/>
      <c r="I1" s="27"/>
      <c r="J1" s="27"/>
      <c r="K1" s="27"/>
      <c r="L1" s="27"/>
      <c r="M1" s="27"/>
      <c r="N1" s="27"/>
      <c r="O1" s="27"/>
      <c r="P1" s="27"/>
      <c r="Q1" s="27"/>
      <c r="R1" s="27"/>
      <c r="S1" s="27"/>
      <c r="T1" s="27"/>
      <c r="U1" s="27"/>
      <c r="V1" s="27"/>
      <c r="W1" s="27"/>
      <c r="X1" s="27"/>
      <c r="Y1" s="27"/>
      <c r="Z1" s="27"/>
    </row>
    <row r="2" spans="1:26" ht="16.5" customHeight="1">
      <c r="A2" s="28"/>
      <c r="B2" s="28"/>
      <c r="C2" s="28"/>
      <c r="D2" s="28"/>
      <c r="E2" s="28"/>
      <c r="F2" s="28"/>
      <c r="G2" s="28"/>
      <c r="H2" s="27"/>
      <c r="I2" s="27"/>
      <c r="J2" s="27"/>
      <c r="K2" s="27"/>
      <c r="L2" s="27"/>
      <c r="M2" s="27"/>
      <c r="N2" s="27"/>
      <c r="O2" s="27"/>
      <c r="P2" s="27"/>
      <c r="Q2" s="27"/>
      <c r="R2" s="27"/>
      <c r="S2" s="27"/>
      <c r="T2" s="27"/>
      <c r="U2" s="27"/>
      <c r="V2" s="27"/>
      <c r="W2" s="27"/>
      <c r="X2" s="27"/>
      <c r="Y2" s="27"/>
      <c r="Z2" s="27"/>
    </row>
    <row r="3" spans="1:26" ht="67.5" customHeight="1">
      <c r="A3" s="29" t="s">
        <v>22</v>
      </c>
      <c r="B3" s="176" t="s">
        <v>23</v>
      </c>
      <c r="C3" s="177"/>
      <c r="D3" s="177"/>
      <c r="E3" s="177"/>
      <c r="F3" s="177"/>
      <c r="G3" s="178"/>
      <c r="H3" s="30"/>
      <c r="I3" s="30"/>
      <c r="J3" s="30"/>
      <c r="K3" s="30"/>
      <c r="L3" s="30"/>
      <c r="M3" s="27"/>
      <c r="N3" s="27"/>
      <c r="O3" s="27"/>
      <c r="P3" s="27"/>
      <c r="Q3" s="27"/>
      <c r="R3" s="27"/>
      <c r="S3" s="27"/>
      <c r="T3" s="27"/>
      <c r="U3" s="27"/>
      <c r="V3" s="27"/>
      <c r="W3" s="27"/>
      <c r="X3" s="27"/>
      <c r="Y3" s="27"/>
      <c r="Z3" s="27"/>
    </row>
    <row r="4" spans="1:26" ht="89.25" customHeight="1">
      <c r="A4" s="31" t="s">
        <v>24</v>
      </c>
      <c r="B4" s="179" t="s">
        <v>25</v>
      </c>
      <c r="C4" s="177"/>
      <c r="D4" s="177"/>
      <c r="E4" s="177"/>
      <c r="F4" s="177"/>
      <c r="G4" s="178"/>
      <c r="H4" s="32"/>
      <c r="I4" s="32"/>
      <c r="J4" s="32"/>
      <c r="K4" s="32"/>
      <c r="L4" s="32"/>
      <c r="M4" s="27"/>
      <c r="N4" s="27"/>
      <c r="O4" s="27"/>
      <c r="P4" s="27"/>
      <c r="Q4" s="27"/>
      <c r="R4" s="27"/>
      <c r="S4" s="27"/>
      <c r="T4" s="27"/>
      <c r="U4" s="27"/>
      <c r="V4" s="27"/>
      <c r="W4" s="27"/>
      <c r="X4" s="27"/>
      <c r="Y4" s="27"/>
      <c r="Z4" s="27"/>
    </row>
    <row r="5" spans="1:26" ht="57" customHeight="1">
      <c r="A5" s="33" t="s">
        <v>26</v>
      </c>
      <c r="B5" s="176" t="s">
        <v>27</v>
      </c>
      <c r="C5" s="177"/>
      <c r="D5" s="177"/>
      <c r="E5" s="177"/>
      <c r="F5" s="177"/>
      <c r="G5" s="178"/>
      <c r="H5" s="32"/>
      <c r="I5" s="32"/>
      <c r="J5" s="32"/>
      <c r="K5" s="32"/>
      <c r="L5" s="32"/>
      <c r="M5" s="27"/>
      <c r="N5" s="27"/>
      <c r="O5" s="27"/>
      <c r="P5" s="27"/>
      <c r="Q5" s="27"/>
      <c r="R5" s="27"/>
      <c r="S5" s="27"/>
      <c r="T5" s="27"/>
      <c r="U5" s="27"/>
      <c r="V5" s="27"/>
      <c r="W5" s="27"/>
      <c r="X5" s="27"/>
      <c r="Y5" s="27"/>
      <c r="Z5" s="27"/>
    </row>
    <row r="6" spans="1:26" ht="33.75" customHeight="1">
      <c r="A6" s="34" t="s">
        <v>28</v>
      </c>
      <c r="B6" s="180" t="s">
        <v>29</v>
      </c>
      <c r="C6" s="177"/>
      <c r="D6" s="177"/>
      <c r="E6" s="177"/>
      <c r="F6" s="177"/>
      <c r="G6" s="178"/>
      <c r="H6" s="35"/>
      <c r="I6" s="35"/>
      <c r="J6" s="35"/>
      <c r="K6" s="35"/>
      <c r="L6" s="35"/>
      <c r="M6" s="27"/>
      <c r="N6" s="27"/>
      <c r="O6" s="27"/>
      <c r="P6" s="27"/>
      <c r="Q6" s="27"/>
      <c r="R6" s="27"/>
      <c r="S6" s="27"/>
      <c r="T6" s="27"/>
      <c r="U6" s="27"/>
      <c r="V6" s="27"/>
      <c r="W6" s="27"/>
      <c r="X6" s="27"/>
      <c r="Y6" s="27"/>
      <c r="Z6" s="27"/>
    </row>
    <row r="7" spans="1:26" ht="16.5" customHeight="1">
      <c r="A7" s="27"/>
      <c r="B7" s="27"/>
      <c r="C7" s="27"/>
      <c r="D7" s="27"/>
      <c r="E7" s="27"/>
      <c r="F7" s="27"/>
      <c r="G7" s="27"/>
      <c r="H7" s="27"/>
      <c r="I7" s="27"/>
      <c r="J7" s="27"/>
      <c r="K7" s="27"/>
      <c r="L7" s="27"/>
      <c r="M7" s="27"/>
      <c r="N7" s="27"/>
      <c r="O7" s="27"/>
      <c r="P7" s="27"/>
      <c r="Q7" s="27"/>
      <c r="R7" s="27"/>
      <c r="S7" s="27"/>
      <c r="T7" s="27"/>
      <c r="U7" s="27"/>
      <c r="V7" s="27"/>
      <c r="W7" s="27"/>
      <c r="X7" s="27"/>
      <c r="Y7" s="27"/>
      <c r="Z7" s="27"/>
    </row>
    <row r="8" spans="1:26" ht="29.25" customHeight="1">
      <c r="A8" s="172" t="s">
        <v>30</v>
      </c>
      <c r="B8" s="181" t="s">
        <v>31</v>
      </c>
      <c r="C8" s="174"/>
      <c r="D8" s="173">
        <v>10</v>
      </c>
      <c r="E8" s="174"/>
      <c r="F8" s="27"/>
      <c r="G8" s="27"/>
      <c r="H8" s="27"/>
      <c r="I8" s="27"/>
      <c r="J8" s="27"/>
      <c r="K8" s="27"/>
      <c r="L8" s="27"/>
      <c r="M8" s="27"/>
      <c r="N8" s="27"/>
      <c r="O8" s="27"/>
      <c r="P8" s="27"/>
      <c r="Q8" s="27"/>
      <c r="R8" s="27"/>
      <c r="S8" s="27"/>
      <c r="T8" s="27"/>
      <c r="U8" s="27"/>
      <c r="V8" s="27"/>
      <c r="W8" s="27"/>
      <c r="X8" s="27"/>
      <c r="Y8" s="27"/>
      <c r="Z8" s="27"/>
    </row>
    <row r="9" spans="1:26" ht="29.25" customHeight="1">
      <c r="A9" s="124"/>
      <c r="B9" s="181" t="s">
        <v>32</v>
      </c>
      <c r="C9" s="174"/>
      <c r="D9" s="182">
        <v>100000</v>
      </c>
      <c r="E9" s="174"/>
      <c r="F9" s="27"/>
      <c r="G9" s="27"/>
      <c r="H9" s="27"/>
      <c r="I9" s="27"/>
      <c r="J9" s="27"/>
      <c r="K9" s="27"/>
      <c r="L9" s="27"/>
      <c r="M9" s="27"/>
      <c r="N9" s="27"/>
      <c r="O9" s="27"/>
      <c r="P9" s="27"/>
      <c r="Q9" s="27"/>
      <c r="R9" s="27"/>
      <c r="S9" s="27"/>
      <c r="T9" s="27"/>
      <c r="U9" s="27"/>
      <c r="V9" s="27"/>
      <c r="W9" s="27"/>
      <c r="X9" s="27"/>
      <c r="Y9" s="27"/>
      <c r="Z9" s="27"/>
    </row>
    <row r="10" spans="1:26" ht="29.25" customHeight="1">
      <c r="A10" s="124"/>
      <c r="B10" s="183" t="s">
        <v>33</v>
      </c>
      <c r="C10" s="174"/>
      <c r="D10" s="184">
        <f>D9/D8</f>
        <v>10000</v>
      </c>
      <c r="E10" s="174"/>
      <c r="F10" s="27"/>
      <c r="G10" s="27"/>
      <c r="H10" s="27"/>
      <c r="I10" s="27"/>
      <c r="J10" s="27"/>
      <c r="K10" s="27"/>
      <c r="L10" s="27"/>
      <c r="M10" s="27"/>
      <c r="N10" s="27"/>
      <c r="O10" s="27"/>
      <c r="P10" s="27"/>
      <c r="Q10" s="27"/>
      <c r="R10" s="27"/>
      <c r="S10" s="27"/>
      <c r="T10" s="27"/>
      <c r="U10" s="27"/>
      <c r="V10" s="27"/>
      <c r="W10" s="27"/>
      <c r="X10" s="27"/>
      <c r="Y10" s="27"/>
      <c r="Z10" s="27"/>
    </row>
    <row r="11" spans="1:26" ht="16.5" customHeight="1">
      <c r="A11" s="27"/>
      <c r="B11" s="27"/>
      <c r="C11" s="27"/>
      <c r="D11" s="27"/>
      <c r="E11" s="27"/>
      <c r="F11" s="27"/>
      <c r="G11" s="27"/>
      <c r="H11" s="27"/>
      <c r="I11" s="27"/>
      <c r="J11" s="27"/>
      <c r="K11" s="27"/>
      <c r="L11" s="27"/>
      <c r="M11" s="27"/>
      <c r="N11" s="27"/>
      <c r="O11" s="27"/>
      <c r="P11" s="27"/>
      <c r="Q11" s="27"/>
      <c r="R11" s="27"/>
      <c r="S11" s="27"/>
      <c r="T11" s="27"/>
      <c r="U11" s="27"/>
      <c r="V11" s="27"/>
      <c r="W11" s="27"/>
      <c r="X11" s="27"/>
      <c r="Y11" s="27"/>
      <c r="Z11" s="27"/>
    </row>
    <row r="12" spans="1:26" ht="16.5" customHeight="1">
      <c r="A12" s="36"/>
      <c r="B12" s="27"/>
      <c r="C12" s="27"/>
      <c r="D12" s="27"/>
      <c r="E12" s="27"/>
      <c r="F12" s="27"/>
      <c r="G12" s="27"/>
      <c r="H12" s="27"/>
      <c r="I12" s="27"/>
      <c r="J12" s="27"/>
      <c r="K12" s="27"/>
      <c r="L12" s="27"/>
      <c r="M12" s="27"/>
      <c r="N12" s="27"/>
      <c r="O12" s="27"/>
      <c r="P12" s="27"/>
      <c r="Q12" s="27"/>
      <c r="R12" s="27"/>
      <c r="S12" s="27"/>
      <c r="T12" s="27"/>
      <c r="U12" s="27"/>
      <c r="V12" s="27"/>
      <c r="W12" s="27"/>
      <c r="X12" s="27"/>
      <c r="Y12" s="27"/>
      <c r="Z12" s="27"/>
    </row>
    <row r="13" spans="1:26" ht="16.5" customHeight="1">
      <c r="A13" s="27"/>
      <c r="B13" s="27"/>
      <c r="C13" s="27"/>
      <c r="D13" s="27"/>
      <c r="E13" s="27"/>
      <c r="F13" s="27"/>
      <c r="G13" s="27"/>
      <c r="H13" s="27"/>
      <c r="I13" s="27"/>
      <c r="J13" s="27"/>
      <c r="K13" s="27"/>
      <c r="L13" s="27"/>
      <c r="M13" s="27"/>
      <c r="N13" s="27"/>
      <c r="O13" s="27"/>
      <c r="P13" s="27"/>
      <c r="Q13" s="27"/>
      <c r="R13" s="27"/>
      <c r="S13" s="27"/>
      <c r="T13" s="27"/>
      <c r="U13" s="27"/>
      <c r="V13" s="27"/>
      <c r="W13" s="27"/>
      <c r="X13" s="27"/>
      <c r="Y13" s="27"/>
      <c r="Z13" s="27"/>
    </row>
    <row r="14" spans="1:26" ht="16.5" customHeight="1">
      <c r="A14" s="27"/>
      <c r="B14" s="27"/>
      <c r="C14" s="27"/>
      <c r="D14" s="27"/>
      <c r="E14" s="27"/>
      <c r="F14" s="27"/>
      <c r="G14" s="27"/>
      <c r="H14" s="27"/>
      <c r="I14" s="27"/>
      <c r="J14" s="27"/>
      <c r="K14" s="27"/>
      <c r="L14" s="27"/>
      <c r="M14" s="27"/>
      <c r="N14" s="27"/>
      <c r="O14" s="27"/>
      <c r="P14" s="27"/>
      <c r="Q14" s="27"/>
      <c r="R14" s="27"/>
      <c r="S14" s="27"/>
      <c r="T14" s="27"/>
      <c r="U14" s="27"/>
      <c r="V14" s="27"/>
      <c r="W14" s="27"/>
      <c r="X14" s="27"/>
      <c r="Y14" s="27"/>
      <c r="Z14" s="27"/>
    </row>
    <row r="15" spans="1:26" ht="16.5" customHeight="1">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row>
    <row r="16" spans="1:26" ht="16.5" customHeight="1">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row>
    <row r="17" spans="1:26" ht="16.5" customHeight="1">
      <c r="A17" s="27"/>
      <c r="B17" s="27"/>
      <c r="C17" s="27"/>
      <c r="D17" s="27"/>
      <c r="E17" s="27"/>
      <c r="F17" s="27"/>
      <c r="G17" s="27"/>
      <c r="H17" s="27"/>
      <c r="I17" s="27"/>
      <c r="J17" s="27"/>
      <c r="K17" s="27"/>
      <c r="L17" s="27"/>
      <c r="M17" s="27"/>
      <c r="N17" s="27"/>
      <c r="O17" s="27"/>
      <c r="P17" s="27"/>
      <c r="Q17" s="27"/>
      <c r="R17" s="27"/>
      <c r="S17" s="27"/>
      <c r="T17" s="27"/>
      <c r="U17" s="27"/>
      <c r="V17" s="27"/>
      <c r="W17" s="27"/>
      <c r="X17" s="27"/>
      <c r="Y17" s="27"/>
      <c r="Z17" s="27"/>
    </row>
    <row r="18" spans="1:26" ht="16.5" customHeight="1">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row>
    <row r="19" spans="1:26" ht="16.5" customHeight="1">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row>
    <row r="20" spans="1:26" ht="16.5" customHeight="1">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row>
    <row r="21" spans="1:26" ht="16.5" customHeight="1">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row>
    <row r="22" spans="1:26" ht="16.5" customHeight="1">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ht="16.5" customHeight="1">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ht="16.5" customHeight="1">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ht="16.5" customHeight="1">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row>
    <row r="26" spans="1:26" ht="16.5" customHeight="1">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ht="16.5"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row>
    <row r="28" spans="1:26" ht="16.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row>
    <row r="29" spans="1:26" ht="16.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spans="1:26" ht="16.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spans="1:26" ht="16.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spans="1:26" ht="16.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row>
    <row r="33" spans="1:26" ht="16.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row>
    <row r="34" spans="1:26" ht="16.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row>
    <row r="35" spans="1:26" ht="16.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row>
    <row r="36" spans="1:26" ht="16.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row>
    <row r="37" spans="1:26" ht="16.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row>
    <row r="38" spans="1:26" ht="16.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row>
    <row r="39" spans="1:26" ht="16.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row r="1001" spans="1:26" ht="16.5" customHeight="1">
      <c r="A1001" s="27"/>
      <c r="B1001" s="27"/>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row>
    <row r="1002" spans="1:26" ht="16.5" customHeight="1">
      <c r="A1002" s="27"/>
      <c r="B1002" s="27"/>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row>
  </sheetData>
  <mergeCells count="12">
    <mergeCell ref="A8:A10"/>
    <mergeCell ref="D8:E8"/>
    <mergeCell ref="A1:G1"/>
    <mergeCell ref="B3:G3"/>
    <mergeCell ref="B4:G4"/>
    <mergeCell ref="B5:G5"/>
    <mergeCell ref="B6:G6"/>
    <mergeCell ref="B8:C8"/>
    <mergeCell ref="B9:C9"/>
    <mergeCell ref="D9:E9"/>
    <mergeCell ref="B10:C10"/>
    <mergeCell ref="D10:E10"/>
  </mergeCells>
  <hyperlinks>
    <hyperlink ref="B4" r:id="rId1" xr:uid="{00000000-0004-0000-0100-000000000000}"/>
    <hyperlink ref="B6" r:id="rId2" xr:uid="{00000000-0004-0000-0100-000001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election sqref="A1:G1"/>
    </sheetView>
  </sheetViews>
  <sheetFormatPr defaultColWidth="11.23046875" defaultRowHeight="15" customHeight="1"/>
  <cols>
    <col min="1" max="1" width="21.07421875" customWidth="1"/>
    <col min="2" max="26" width="11.23046875" customWidth="1"/>
  </cols>
  <sheetData>
    <row r="1" spans="1:26" ht="28">
      <c r="A1" s="175" t="s">
        <v>3</v>
      </c>
      <c r="B1" s="124"/>
      <c r="C1" s="124"/>
      <c r="D1" s="124"/>
      <c r="E1" s="124"/>
      <c r="F1" s="124"/>
      <c r="G1" s="124"/>
      <c r="H1" s="27"/>
      <c r="I1" s="27"/>
      <c r="J1" s="27"/>
      <c r="K1" s="27"/>
      <c r="L1" s="27"/>
      <c r="M1" s="27"/>
      <c r="N1" s="27"/>
      <c r="O1" s="27"/>
      <c r="P1" s="27"/>
      <c r="Q1" s="27"/>
      <c r="R1" s="27"/>
      <c r="S1" s="27"/>
      <c r="T1" s="27"/>
      <c r="U1" s="27"/>
      <c r="V1" s="27"/>
      <c r="W1" s="27"/>
      <c r="X1" s="27"/>
      <c r="Y1" s="27"/>
      <c r="Z1" s="27"/>
    </row>
    <row r="2" spans="1:26" ht="16.5" customHeight="1">
      <c r="A2" s="28"/>
      <c r="B2" s="28"/>
      <c r="C2" s="28"/>
      <c r="D2" s="28"/>
      <c r="E2" s="28"/>
      <c r="F2" s="28"/>
      <c r="G2" s="28"/>
      <c r="H2" s="27"/>
      <c r="I2" s="27"/>
      <c r="J2" s="27"/>
      <c r="K2" s="27"/>
      <c r="L2" s="27"/>
      <c r="M2" s="27"/>
      <c r="N2" s="27"/>
      <c r="O2" s="27"/>
      <c r="P2" s="27"/>
      <c r="Q2" s="27"/>
      <c r="R2" s="27"/>
      <c r="S2" s="27"/>
      <c r="T2" s="27"/>
      <c r="U2" s="27"/>
      <c r="V2" s="27"/>
      <c r="W2" s="27"/>
      <c r="X2" s="27"/>
      <c r="Y2" s="27"/>
      <c r="Z2" s="27"/>
    </row>
    <row r="3" spans="1:26" ht="55.5" customHeight="1">
      <c r="A3" s="37" t="s">
        <v>34</v>
      </c>
      <c r="B3" s="192" t="s">
        <v>35</v>
      </c>
      <c r="C3" s="177"/>
      <c r="D3" s="177"/>
      <c r="E3" s="177"/>
      <c r="F3" s="177"/>
      <c r="G3" s="178"/>
      <c r="H3" s="38"/>
      <c r="I3" s="38"/>
      <c r="J3" s="38"/>
      <c r="K3" s="38"/>
      <c r="L3" s="27"/>
      <c r="M3" s="27"/>
      <c r="N3" s="27"/>
      <c r="O3" s="27"/>
      <c r="P3" s="27"/>
      <c r="Q3" s="27"/>
      <c r="R3" s="27"/>
      <c r="S3" s="27"/>
      <c r="T3" s="27"/>
      <c r="U3" s="27"/>
      <c r="V3" s="27"/>
      <c r="W3" s="27"/>
      <c r="X3" s="27"/>
      <c r="Y3" s="27"/>
      <c r="Z3" s="27"/>
    </row>
    <row r="4" spans="1:26" ht="48.75" customHeight="1">
      <c r="A4" s="39" t="s">
        <v>24</v>
      </c>
      <c r="B4" s="192" t="s">
        <v>36</v>
      </c>
      <c r="C4" s="177"/>
      <c r="D4" s="177"/>
      <c r="E4" s="177"/>
      <c r="F4" s="177"/>
      <c r="G4" s="178"/>
      <c r="H4" s="38"/>
      <c r="I4" s="38"/>
      <c r="J4" s="38"/>
      <c r="K4" s="38"/>
      <c r="L4" s="193"/>
      <c r="M4" s="124"/>
      <c r="N4" s="124"/>
      <c r="O4" s="124"/>
      <c r="P4" s="124"/>
      <c r="Q4" s="124"/>
      <c r="R4" s="124"/>
      <c r="S4" s="124"/>
      <c r="T4" s="124"/>
      <c r="U4" s="124"/>
      <c r="V4" s="124"/>
      <c r="W4" s="27"/>
      <c r="X4" s="27"/>
      <c r="Y4" s="27"/>
      <c r="Z4" s="27"/>
    </row>
    <row r="5" spans="1:26" ht="76.5" customHeight="1">
      <c r="A5" s="37" t="s">
        <v>37</v>
      </c>
      <c r="B5" s="192" t="s">
        <v>38</v>
      </c>
      <c r="C5" s="177"/>
      <c r="D5" s="177"/>
      <c r="E5" s="177"/>
      <c r="F5" s="177"/>
      <c r="G5" s="178"/>
      <c r="H5" s="40"/>
      <c r="I5" s="40"/>
      <c r="J5" s="40"/>
      <c r="K5" s="40"/>
      <c r="L5" s="40"/>
      <c r="M5" s="193"/>
      <c r="N5" s="124"/>
      <c r="O5" s="124"/>
      <c r="P5" s="124"/>
      <c r="Q5" s="124"/>
      <c r="R5" s="124"/>
      <c r="S5" s="124"/>
      <c r="T5" s="124"/>
      <c r="U5" s="124"/>
      <c r="V5" s="124"/>
      <c r="W5" s="124"/>
      <c r="X5" s="27"/>
      <c r="Y5" s="27"/>
      <c r="Z5" s="27"/>
    </row>
    <row r="6" spans="1:26" ht="33.75" customHeight="1">
      <c r="A6" s="34" t="s">
        <v>28</v>
      </c>
      <c r="B6" s="188" t="s">
        <v>39</v>
      </c>
      <c r="C6" s="177"/>
      <c r="D6" s="177"/>
      <c r="E6" s="177"/>
      <c r="F6" s="177"/>
      <c r="G6" s="178"/>
      <c r="H6" s="27"/>
      <c r="I6" s="27"/>
      <c r="J6" s="27"/>
      <c r="K6" s="27"/>
      <c r="L6" s="27"/>
      <c r="M6" s="27"/>
      <c r="N6" s="27"/>
      <c r="O6" s="27"/>
      <c r="P6" s="27"/>
      <c r="Q6" s="27"/>
      <c r="R6" s="27"/>
      <c r="S6" s="27"/>
      <c r="T6" s="27"/>
      <c r="U6" s="27"/>
      <c r="V6" s="27"/>
      <c r="W6" s="27"/>
      <c r="X6" s="27"/>
      <c r="Y6" s="27"/>
      <c r="Z6" s="27"/>
    </row>
    <row r="7" spans="1:26" ht="16.5" customHeight="1">
      <c r="A7" s="41"/>
      <c r="B7" s="191"/>
      <c r="C7" s="124"/>
      <c r="D7" s="124"/>
      <c r="E7" s="124"/>
      <c r="F7" s="124"/>
      <c r="G7" s="41"/>
      <c r="H7" s="27"/>
      <c r="I7" s="27"/>
      <c r="J7" s="27"/>
      <c r="K7" s="27"/>
      <c r="L7" s="27"/>
      <c r="M7" s="27"/>
      <c r="N7" s="27"/>
      <c r="O7" s="27"/>
      <c r="P7" s="27"/>
      <c r="Q7" s="27"/>
      <c r="R7" s="27"/>
      <c r="S7" s="27"/>
      <c r="T7" s="27"/>
      <c r="U7" s="27"/>
      <c r="V7" s="27"/>
      <c r="W7" s="27"/>
      <c r="X7" s="27"/>
      <c r="Y7" s="27"/>
      <c r="Z7" s="27"/>
    </row>
    <row r="8" spans="1:26" ht="16.5" customHeight="1">
      <c r="A8" s="27"/>
      <c r="N8" s="27"/>
      <c r="O8" s="27"/>
      <c r="P8" s="27"/>
      <c r="Q8" s="27"/>
      <c r="R8" s="27"/>
      <c r="S8" s="27"/>
      <c r="T8" s="27"/>
      <c r="U8" s="27"/>
      <c r="V8" s="27"/>
      <c r="W8" s="27"/>
      <c r="X8" s="27"/>
      <c r="Y8" s="27"/>
      <c r="Z8" s="27"/>
    </row>
    <row r="9" spans="1:26" ht="24" customHeight="1">
      <c r="A9" s="172" t="s">
        <v>30</v>
      </c>
      <c r="B9" s="185" t="s">
        <v>40</v>
      </c>
      <c r="C9" s="124"/>
      <c r="D9" s="124"/>
      <c r="N9" s="27"/>
      <c r="O9" s="27"/>
      <c r="P9" s="27"/>
      <c r="Q9" s="27"/>
      <c r="R9" s="27"/>
      <c r="S9" s="27"/>
      <c r="T9" s="27"/>
      <c r="U9" s="27"/>
      <c r="V9" s="27"/>
      <c r="W9" s="27"/>
      <c r="X9" s="27"/>
      <c r="Y9" s="27"/>
      <c r="Z9" s="27"/>
    </row>
    <row r="10" spans="1:26" ht="24" customHeight="1">
      <c r="A10" s="124"/>
      <c r="B10" s="186" t="s">
        <v>41</v>
      </c>
      <c r="C10" s="174"/>
      <c r="D10" s="42">
        <v>1</v>
      </c>
      <c r="E10" s="41"/>
      <c r="F10" s="41"/>
      <c r="G10" s="41"/>
      <c r="H10" s="41"/>
      <c r="I10" s="41"/>
      <c r="J10" s="41"/>
      <c r="K10" s="41"/>
      <c r="L10" s="41"/>
      <c r="M10" s="41"/>
      <c r="N10" s="41"/>
      <c r="O10" s="41"/>
      <c r="P10" s="41"/>
      <c r="Q10" s="41"/>
      <c r="R10" s="41"/>
      <c r="S10" s="41"/>
      <c r="T10" s="41"/>
      <c r="U10" s="41"/>
      <c r="V10" s="41"/>
      <c r="W10" s="41"/>
      <c r="X10" s="41"/>
      <c r="Y10" s="41"/>
      <c r="Z10" s="41"/>
    </row>
    <row r="11" spans="1:26" ht="24" customHeight="1">
      <c r="A11" s="124"/>
      <c r="B11" s="41"/>
      <c r="C11" s="43"/>
      <c r="D11" s="41"/>
      <c r="E11" s="41"/>
      <c r="F11" s="41"/>
      <c r="G11" s="41"/>
      <c r="H11" s="41"/>
      <c r="I11" s="41"/>
      <c r="J11" s="41"/>
      <c r="K11" s="41"/>
      <c r="L11" s="41"/>
      <c r="M11" s="41"/>
      <c r="N11" s="41"/>
      <c r="O11" s="41"/>
      <c r="P11" s="41"/>
      <c r="Q11" s="41"/>
      <c r="R11" s="41"/>
      <c r="S11" s="41"/>
      <c r="T11" s="41"/>
      <c r="U11" s="41"/>
      <c r="V11" s="41"/>
      <c r="W11" s="41"/>
      <c r="X11" s="41"/>
      <c r="Y11" s="41"/>
      <c r="Z11" s="41"/>
    </row>
    <row r="12" spans="1:26" ht="24" customHeight="1">
      <c r="A12" s="124"/>
      <c r="B12" s="185" t="s">
        <v>42</v>
      </c>
      <c r="C12" s="124"/>
      <c r="D12" s="124"/>
      <c r="E12" s="41"/>
      <c r="F12" s="41"/>
      <c r="G12" s="41"/>
      <c r="H12" s="41"/>
      <c r="I12" s="41"/>
      <c r="J12" s="41"/>
      <c r="K12" s="41"/>
      <c r="L12" s="41"/>
      <c r="M12" s="41"/>
      <c r="N12" s="41"/>
      <c r="O12" s="41"/>
      <c r="P12" s="41"/>
      <c r="Q12" s="41"/>
      <c r="R12" s="41"/>
      <c r="S12" s="41"/>
      <c r="T12" s="41"/>
      <c r="U12" s="41"/>
      <c r="V12" s="41"/>
      <c r="W12" s="41"/>
      <c r="X12" s="41"/>
      <c r="Y12" s="41"/>
      <c r="Z12" s="41"/>
    </row>
    <row r="13" spans="1:26" ht="24" customHeight="1">
      <c r="A13" s="124"/>
      <c r="B13" s="187" t="s">
        <v>43</v>
      </c>
      <c r="C13" s="174"/>
      <c r="D13" s="44">
        <v>1</v>
      </c>
      <c r="E13" s="41"/>
      <c r="F13" s="41"/>
      <c r="G13" s="41"/>
      <c r="H13" s="41"/>
      <c r="I13" s="41"/>
      <c r="J13" s="41"/>
      <c r="K13" s="41"/>
      <c r="L13" s="41"/>
      <c r="M13" s="41"/>
      <c r="N13" s="41"/>
      <c r="O13" s="41"/>
      <c r="P13" s="41"/>
      <c r="Q13" s="41"/>
      <c r="R13" s="41"/>
      <c r="S13" s="41"/>
      <c r="T13" s="41"/>
      <c r="U13" s="41"/>
      <c r="V13" s="41"/>
      <c r="W13" s="41"/>
      <c r="X13" s="41"/>
      <c r="Y13" s="41"/>
      <c r="Z13" s="41"/>
    </row>
    <row r="14" spans="1:26" ht="24" customHeight="1">
      <c r="A14" s="124"/>
      <c r="B14" s="187" t="s">
        <v>44</v>
      </c>
      <c r="C14" s="174"/>
      <c r="D14" s="44">
        <v>1</v>
      </c>
      <c r="E14" s="41"/>
      <c r="F14" s="41"/>
      <c r="G14" s="41"/>
      <c r="H14" s="41"/>
      <c r="I14" s="41"/>
      <c r="J14" s="41"/>
      <c r="K14" s="41"/>
      <c r="L14" s="41"/>
      <c r="M14" s="41"/>
      <c r="N14" s="41"/>
      <c r="O14" s="41"/>
      <c r="P14" s="41"/>
      <c r="Q14" s="41"/>
      <c r="R14" s="41"/>
      <c r="S14" s="41"/>
      <c r="T14" s="41"/>
      <c r="U14" s="41"/>
      <c r="V14" s="41"/>
      <c r="W14" s="41"/>
      <c r="X14" s="41"/>
      <c r="Y14" s="41"/>
      <c r="Z14" s="41"/>
    </row>
    <row r="15" spans="1:26" ht="24" customHeight="1">
      <c r="A15" s="124"/>
      <c r="B15" s="187" t="s">
        <v>45</v>
      </c>
      <c r="C15" s="174"/>
      <c r="D15" s="44">
        <v>1</v>
      </c>
      <c r="E15" s="41"/>
      <c r="F15" s="41"/>
      <c r="G15" s="41"/>
      <c r="H15" s="41"/>
      <c r="I15" s="41"/>
      <c r="J15" s="41"/>
      <c r="K15" s="41"/>
      <c r="L15" s="41"/>
      <c r="M15" s="41"/>
      <c r="N15" s="41"/>
      <c r="O15" s="41"/>
      <c r="P15" s="41"/>
      <c r="Q15" s="41"/>
      <c r="R15" s="41"/>
      <c r="S15" s="41"/>
      <c r="T15" s="41"/>
      <c r="U15" s="41"/>
      <c r="V15" s="41"/>
      <c r="W15" s="41"/>
      <c r="X15" s="41"/>
      <c r="Y15" s="41"/>
      <c r="Z15" s="41"/>
    </row>
    <row r="16" spans="1:26" ht="24" customHeight="1">
      <c r="A16" s="124"/>
      <c r="B16" s="187" t="s">
        <v>46</v>
      </c>
      <c r="C16" s="174"/>
      <c r="D16" s="44">
        <v>1</v>
      </c>
      <c r="E16" s="41"/>
      <c r="F16" s="41"/>
      <c r="G16" s="41"/>
      <c r="H16" s="41"/>
      <c r="I16" s="41"/>
      <c r="J16" s="41"/>
      <c r="K16" s="41"/>
      <c r="L16" s="41"/>
      <c r="M16" s="41"/>
      <c r="N16" s="41"/>
      <c r="O16" s="41"/>
      <c r="P16" s="41"/>
      <c r="Q16" s="41"/>
      <c r="R16" s="41"/>
      <c r="S16" s="41"/>
      <c r="T16" s="41"/>
      <c r="U16" s="41"/>
      <c r="V16" s="41"/>
      <c r="W16" s="41"/>
      <c r="X16" s="41"/>
      <c r="Y16" s="41"/>
      <c r="Z16" s="41"/>
    </row>
    <row r="17" spans="1:26" ht="24" customHeight="1">
      <c r="A17" s="124"/>
      <c r="B17" s="189" t="s">
        <v>47</v>
      </c>
      <c r="C17" s="174"/>
      <c r="D17" s="45">
        <f>SUM(D13:D16)</f>
        <v>4</v>
      </c>
      <c r="E17" s="41"/>
      <c r="F17" s="41"/>
      <c r="G17" s="41"/>
      <c r="H17" s="41"/>
      <c r="I17" s="41"/>
      <c r="J17" s="41"/>
      <c r="K17" s="41"/>
      <c r="L17" s="41"/>
      <c r="M17" s="41"/>
      <c r="N17" s="41"/>
      <c r="O17" s="41"/>
      <c r="P17" s="41"/>
      <c r="Q17" s="41"/>
      <c r="R17" s="41"/>
      <c r="S17" s="41"/>
      <c r="T17" s="41"/>
      <c r="U17" s="41"/>
      <c r="V17" s="41"/>
      <c r="W17" s="41"/>
      <c r="X17" s="41"/>
      <c r="Y17" s="41"/>
      <c r="Z17" s="41"/>
    </row>
    <row r="18" spans="1:26" ht="24" customHeight="1">
      <c r="A18" s="124"/>
      <c r="B18" s="41"/>
      <c r="C18" s="43"/>
      <c r="D18" s="46" t="s">
        <v>48</v>
      </c>
      <c r="E18" s="41"/>
      <c r="F18" s="41"/>
      <c r="G18" s="41"/>
      <c r="H18" s="41"/>
      <c r="I18" s="41"/>
      <c r="J18" s="41"/>
      <c r="K18" s="41"/>
      <c r="L18" s="41"/>
      <c r="M18" s="41"/>
      <c r="N18" s="41"/>
      <c r="O18" s="41"/>
      <c r="P18" s="41"/>
      <c r="Q18" s="41"/>
      <c r="R18" s="41"/>
      <c r="S18" s="41"/>
      <c r="T18" s="41"/>
      <c r="U18" s="41"/>
      <c r="V18" s="41"/>
      <c r="W18" s="41"/>
      <c r="X18" s="41"/>
      <c r="Y18" s="41"/>
      <c r="Z18" s="41"/>
    </row>
    <row r="19" spans="1:26" ht="24" customHeight="1">
      <c r="A19" s="124"/>
      <c r="B19" s="190" t="s">
        <v>49</v>
      </c>
      <c r="C19" s="174"/>
      <c r="D19" s="47">
        <f>D10/SUM(D17,D10)</f>
        <v>0.2</v>
      </c>
      <c r="E19" s="41"/>
      <c r="F19" s="41"/>
      <c r="G19" s="41"/>
      <c r="H19" s="41"/>
      <c r="I19" s="41"/>
      <c r="J19" s="41"/>
      <c r="K19" s="41"/>
      <c r="L19" s="41"/>
      <c r="M19" s="41"/>
      <c r="N19" s="41"/>
      <c r="O19" s="41"/>
      <c r="P19" s="41"/>
      <c r="Q19" s="41"/>
      <c r="R19" s="41"/>
      <c r="S19" s="41"/>
      <c r="T19" s="41"/>
      <c r="U19" s="41"/>
      <c r="V19" s="41"/>
      <c r="W19" s="41"/>
      <c r="X19" s="41"/>
      <c r="Y19" s="41"/>
      <c r="Z19" s="41"/>
    </row>
    <row r="20" spans="1:26" ht="16.5" customHeight="1">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row>
    <row r="21" spans="1:26" ht="16.5" customHeight="1">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row>
    <row r="22" spans="1:26" ht="16.5" customHeight="1">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ht="16.5" customHeight="1">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ht="16.5" customHeight="1">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ht="16.5" customHeight="1">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row>
    <row r="26" spans="1:26" ht="16.5" customHeight="1">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ht="16.5"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row>
    <row r="28" spans="1:26" ht="16.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row>
    <row r="29" spans="1:26" ht="16.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spans="1:26" ht="16.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spans="1:26" ht="16.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spans="1:26" ht="16.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row>
    <row r="33" spans="1:26" ht="16.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row>
    <row r="34" spans="1:26" ht="16.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row>
    <row r="35" spans="1:26" ht="16.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row>
    <row r="36" spans="1:26" ht="16.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row>
    <row r="37" spans="1:26" ht="16.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row>
    <row r="38" spans="1:26" ht="16.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row>
    <row r="39" spans="1:26" ht="16.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8">
    <mergeCell ref="A1:G1"/>
    <mergeCell ref="B3:G3"/>
    <mergeCell ref="B4:G4"/>
    <mergeCell ref="L4:V4"/>
    <mergeCell ref="B5:G5"/>
    <mergeCell ref="M5:W5"/>
    <mergeCell ref="B6:G6"/>
    <mergeCell ref="B15:C15"/>
    <mergeCell ref="B16:C16"/>
    <mergeCell ref="B17:C17"/>
    <mergeCell ref="B19:C19"/>
    <mergeCell ref="B7:F7"/>
    <mergeCell ref="A9:A19"/>
    <mergeCell ref="B9:D9"/>
    <mergeCell ref="B10:C10"/>
    <mergeCell ref="B12:D12"/>
    <mergeCell ref="B13:C13"/>
    <mergeCell ref="B14:C14"/>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2"/>
  <sheetViews>
    <sheetView workbookViewId="0">
      <selection sqref="A1:G1"/>
    </sheetView>
  </sheetViews>
  <sheetFormatPr defaultColWidth="11.23046875" defaultRowHeight="15" customHeight="1"/>
  <cols>
    <col min="1" max="1" width="28" customWidth="1"/>
    <col min="2" max="26" width="11.23046875" customWidth="1"/>
  </cols>
  <sheetData>
    <row r="1" spans="1:26" ht="28">
      <c r="A1" s="175" t="s">
        <v>50</v>
      </c>
      <c r="B1" s="124"/>
      <c r="C1" s="124"/>
      <c r="D1" s="124"/>
      <c r="E1" s="124"/>
      <c r="F1" s="124"/>
      <c r="G1" s="124"/>
      <c r="H1" s="27"/>
      <c r="I1" s="27"/>
      <c r="J1" s="27"/>
      <c r="K1" s="27"/>
      <c r="L1" s="27"/>
      <c r="M1" s="27"/>
      <c r="N1" s="27"/>
      <c r="O1" s="27"/>
      <c r="P1" s="27"/>
      <c r="Q1" s="27"/>
      <c r="R1" s="27"/>
      <c r="S1" s="27"/>
      <c r="T1" s="27"/>
      <c r="U1" s="27"/>
      <c r="V1" s="27"/>
      <c r="W1" s="27"/>
      <c r="X1" s="27"/>
      <c r="Y1" s="27"/>
      <c r="Z1" s="27"/>
    </row>
    <row r="2" spans="1:26" ht="18" customHeight="1">
      <c r="A2" s="28"/>
      <c r="B2" s="28"/>
      <c r="C2" s="28"/>
      <c r="D2" s="28"/>
      <c r="E2" s="28"/>
      <c r="F2" s="28"/>
      <c r="G2" s="28"/>
      <c r="H2" s="38"/>
      <c r="I2" s="38"/>
      <c r="J2" s="38"/>
      <c r="K2" s="38"/>
      <c r="L2" s="27"/>
      <c r="M2" s="27"/>
      <c r="N2" s="27"/>
      <c r="O2" s="27"/>
      <c r="P2" s="27"/>
      <c r="Q2" s="27"/>
      <c r="R2" s="27"/>
      <c r="S2" s="27"/>
      <c r="T2" s="27"/>
      <c r="U2" s="27"/>
      <c r="V2" s="27"/>
      <c r="W2" s="27"/>
      <c r="X2" s="27"/>
      <c r="Y2" s="27"/>
      <c r="Z2" s="27"/>
    </row>
    <row r="3" spans="1:26" ht="55.5" customHeight="1">
      <c r="A3" s="37" t="s">
        <v>51</v>
      </c>
      <c r="B3" s="197" t="s">
        <v>52</v>
      </c>
      <c r="C3" s="177"/>
      <c r="D3" s="177"/>
      <c r="E3" s="177"/>
      <c r="F3" s="177"/>
      <c r="G3" s="178"/>
      <c r="H3" s="38"/>
      <c r="I3" s="38"/>
      <c r="J3" s="38"/>
      <c r="K3" s="38"/>
      <c r="L3" s="27"/>
      <c r="M3" s="27"/>
      <c r="N3" s="27"/>
      <c r="O3" s="27"/>
      <c r="P3" s="27"/>
      <c r="Q3" s="27"/>
      <c r="R3" s="27"/>
      <c r="S3" s="27"/>
      <c r="T3" s="27"/>
      <c r="U3" s="27"/>
      <c r="V3" s="27"/>
      <c r="W3" s="27"/>
      <c r="X3" s="27"/>
      <c r="Y3" s="27"/>
      <c r="Z3" s="27"/>
    </row>
    <row r="4" spans="1:26" ht="48.75" customHeight="1">
      <c r="A4" s="39" t="s">
        <v>24</v>
      </c>
      <c r="B4" s="197" t="s">
        <v>53</v>
      </c>
      <c r="C4" s="177"/>
      <c r="D4" s="177"/>
      <c r="E4" s="177"/>
      <c r="F4" s="177"/>
      <c r="G4" s="178"/>
      <c r="H4" s="38"/>
      <c r="I4" s="38"/>
      <c r="J4" s="38"/>
      <c r="K4" s="38"/>
      <c r="L4" s="27"/>
      <c r="M4" s="27"/>
      <c r="N4" s="27"/>
      <c r="O4" s="27"/>
      <c r="P4" s="27"/>
      <c r="Q4" s="27"/>
      <c r="R4" s="27"/>
      <c r="S4" s="27"/>
      <c r="T4" s="27"/>
      <c r="U4" s="27"/>
      <c r="V4" s="27"/>
      <c r="W4" s="27"/>
      <c r="X4" s="27"/>
      <c r="Y4" s="27"/>
      <c r="Z4" s="27"/>
    </row>
    <row r="5" spans="1:26" ht="60.75" customHeight="1">
      <c r="A5" s="37" t="s">
        <v>54</v>
      </c>
      <c r="B5" s="197" t="s">
        <v>55</v>
      </c>
      <c r="C5" s="177"/>
      <c r="D5" s="177"/>
      <c r="E5" s="177"/>
      <c r="F5" s="177"/>
      <c r="G5" s="178"/>
      <c r="H5" s="40"/>
      <c r="I5" s="40"/>
      <c r="J5" s="40"/>
      <c r="K5" s="40"/>
      <c r="L5" s="40"/>
      <c r="M5" s="193"/>
      <c r="N5" s="124"/>
      <c r="O5" s="124"/>
      <c r="P5" s="124"/>
      <c r="Q5" s="124"/>
      <c r="R5" s="124"/>
      <c r="S5" s="124"/>
      <c r="T5" s="124"/>
      <c r="U5" s="124"/>
      <c r="V5" s="124"/>
      <c r="W5" s="124"/>
      <c r="X5" s="27"/>
      <c r="Y5" s="27"/>
      <c r="Z5" s="27"/>
    </row>
    <row r="6" spans="1:26" ht="16.5" customHeight="1">
      <c r="A6" s="34" t="s">
        <v>28</v>
      </c>
      <c r="B6" s="194" t="s">
        <v>56</v>
      </c>
      <c r="C6" s="177"/>
      <c r="D6" s="177"/>
      <c r="E6" s="177"/>
      <c r="F6" s="177"/>
      <c r="G6" s="178"/>
      <c r="H6" s="27"/>
      <c r="I6" s="27"/>
      <c r="J6" s="27"/>
      <c r="K6" s="27"/>
      <c r="L6" s="27"/>
      <c r="M6" s="27"/>
      <c r="N6" s="27"/>
      <c r="O6" s="27"/>
      <c r="P6" s="27"/>
      <c r="Q6" s="27"/>
      <c r="R6" s="27"/>
      <c r="S6" s="27"/>
      <c r="T6" s="27"/>
      <c r="U6" s="27"/>
      <c r="V6" s="27"/>
      <c r="W6" s="27"/>
      <c r="X6" s="27"/>
      <c r="Y6" s="27"/>
      <c r="Z6" s="27"/>
    </row>
    <row r="7" spans="1:26" ht="16.5" customHeight="1">
      <c r="D7" s="27"/>
      <c r="E7" s="27"/>
      <c r="F7" s="27"/>
      <c r="G7" s="27"/>
      <c r="H7" s="27"/>
      <c r="I7" s="27"/>
      <c r="J7" s="27"/>
      <c r="K7" s="27"/>
      <c r="L7" s="27"/>
      <c r="M7" s="27"/>
      <c r="N7" s="27"/>
      <c r="O7" s="27"/>
      <c r="P7" s="27"/>
      <c r="Q7" s="27"/>
      <c r="R7" s="27"/>
      <c r="S7" s="27"/>
      <c r="T7" s="27"/>
      <c r="U7" s="27"/>
      <c r="V7" s="27"/>
      <c r="W7" s="27"/>
      <c r="X7" s="27"/>
      <c r="Y7" s="27"/>
      <c r="Z7" s="27"/>
    </row>
    <row r="8" spans="1:26" ht="37.5" customHeight="1">
      <c r="A8" s="172" t="s">
        <v>30</v>
      </c>
      <c r="B8" s="196" t="s">
        <v>41</v>
      </c>
      <c r="C8" s="174"/>
      <c r="D8" s="48">
        <v>2</v>
      </c>
      <c r="E8" s="27"/>
      <c r="F8" s="27"/>
      <c r="G8" s="27"/>
      <c r="H8" s="27"/>
      <c r="I8" s="27"/>
      <c r="J8" s="27"/>
      <c r="K8" s="27"/>
      <c r="L8" s="27"/>
      <c r="M8" s="27"/>
      <c r="N8" s="27"/>
      <c r="O8" s="27"/>
      <c r="P8" s="27"/>
      <c r="Q8" s="27"/>
      <c r="R8" s="27"/>
      <c r="S8" s="27"/>
      <c r="T8" s="27"/>
      <c r="U8" s="27"/>
      <c r="V8" s="27"/>
      <c r="W8" s="27"/>
      <c r="X8" s="27"/>
      <c r="Y8" s="27"/>
      <c r="Z8" s="27"/>
    </row>
    <row r="9" spans="1:26" ht="37.5" customHeight="1">
      <c r="A9" s="124"/>
      <c r="B9" s="196" t="s">
        <v>57</v>
      </c>
      <c r="C9" s="174"/>
      <c r="D9" s="48">
        <v>20</v>
      </c>
      <c r="E9" s="27"/>
      <c r="F9" s="27"/>
      <c r="G9" s="27"/>
      <c r="H9" s="27"/>
      <c r="I9" s="27"/>
      <c r="J9" s="27"/>
      <c r="K9" s="27"/>
      <c r="L9" s="27"/>
      <c r="M9" s="27"/>
      <c r="N9" s="27"/>
      <c r="O9" s="27"/>
      <c r="P9" s="27"/>
      <c r="Q9" s="27"/>
      <c r="R9" s="27"/>
      <c r="S9" s="27"/>
      <c r="T9" s="27"/>
      <c r="U9" s="27"/>
      <c r="V9" s="27"/>
      <c r="W9" s="27"/>
      <c r="X9" s="27"/>
      <c r="Y9" s="27"/>
      <c r="Z9" s="27"/>
    </row>
    <row r="10" spans="1:26" ht="37.5" customHeight="1">
      <c r="A10" s="124"/>
      <c r="B10" s="195" t="s">
        <v>50</v>
      </c>
      <c r="C10" s="174"/>
      <c r="D10" s="49">
        <f>D9/D8</f>
        <v>10</v>
      </c>
      <c r="E10" s="27"/>
      <c r="F10" s="27"/>
      <c r="G10" s="27"/>
      <c r="H10" s="27"/>
      <c r="I10" s="27"/>
      <c r="J10" s="27"/>
      <c r="K10" s="27"/>
      <c r="L10" s="27"/>
      <c r="M10" s="27"/>
      <c r="N10" s="27"/>
      <c r="O10" s="27"/>
      <c r="P10" s="27"/>
      <c r="Q10" s="27"/>
      <c r="R10" s="27"/>
      <c r="S10" s="27"/>
      <c r="T10" s="27"/>
      <c r="U10" s="27"/>
      <c r="V10" s="27"/>
      <c r="W10" s="27"/>
      <c r="X10" s="27"/>
      <c r="Y10" s="27"/>
      <c r="Z10" s="27"/>
    </row>
    <row r="11" spans="1:26" ht="16.5" customHeight="1">
      <c r="A11" s="50"/>
      <c r="B11" s="27"/>
      <c r="D11" s="27"/>
      <c r="E11" s="27"/>
      <c r="F11" s="27"/>
      <c r="G11" s="27"/>
      <c r="H11" s="27"/>
      <c r="I11" s="27"/>
      <c r="J11" s="27"/>
      <c r="K11" s="27"/>
      <c r="L11" s="27"/>
      <c r="M11" s="27"/>
      <c r="N11" s="27"/>
      <c r="O11" s="27"/>
      <c r="P11" s="27"/>
      <c r="Q11" s="27"/>
      <c r="R11" s="27"/>
      <c r="S11" s="27"/>
      <c r="T11" s="27"/>
      <c r="U11" s="27"/>
      <c r="V11" s="27"/>
      <c r="W11" s="27"/>
      <c r="X11" s="27"/>
      <c r="Y11" s="27"/>
      <c r="Z11" s="27"/>
    </row>
    <row r="12" spans="1:26" ht="16.5" customHeight="1">
      <c r="A12" s="50"/>
      <c r="B12" s="27"/>
      <c r="D12" s="51" t="s">
        <v>48</v>
      </c>
      <c r="E12" s="27"/>
      <c r="F12" s="27"/>
      <c r="G12" s="27"/>
      <c r="H12" s="27"/>
      <c r="I12" s="27"/>
      <c r="J12" s="27"/>
      <c r="K12" s="27"/>
      <c r="L12" s="27"/>
      <c r="M12" s="27"/>
      <c r="N12" s="27"/>
      <c r="O12" s="27"/>
      <c r="P12" s="27"/>
      <c r="Q12" s="27"/>
      <c r="R12" s="27"/>
      <c r="S12" s="27"/>
      <c r="T12" s="27"/>
      <c r="U12" s="27"/>
      <c r="V12" s="27"/>
      <c r="W12" s="27"/>
      <c r="X12" s="27"/>
      <c r="Y12" s="27"/>
      <c r="Z12" s="27"/>
    </row>
    <row r="13" spans="1:26" ht="16.5" customHeight="1">
      <c r="A13" s="50"/>
      <c r="B13" s="27"/>
      <c r="C13" s="27"/>
      <c r="D13" s="27"/>
      <c r="E13" s="27"/>
      <c r="F13" s="27"/>
      <c r="G13" s="27"/>
      <c r="H13" s="27"/>
      <c r="I13" s="27"/>
      <c r="J13" s="27"/>
      <c r="K13" s="27"/>
      <c r="L13" s="27"/>
      <c r="M13" s="27"/>
      <c r="N13" s="27"/>
      <c r="O13" s="27"/>
      <c r="P13" s="27"/>
      <c r="Q13" s="27"/>
      <c r="R13" s="27"/>
      <c r="S13" s="27"/>
      <c r="T13" s="27"/>
      <c r="U13" s="27"/>
      <c r="V13" s="27"/>
      <c r="W13" s="27"/>
      <c r="X13" s="27"/>
      <c r="Y13" s="27"/>
      <c r="Z13" s="27"/>
    </row>
    <row r="14" spans="1:26" ht="16.5" customHeight="1">
      <c r="A14" s="50"/>
      <c r="B14" s="27"/>
      <c r="C14" s="27"/>
      <c r="D14" s="27"/>
      <c r="E14" s="27"/>
      <c r="F14" s="27"/>
      <c r="G14" s="27"/>
      <c r="H14" s="27"/>
      <c r="I14" s="27"/>
      <c r="J14" s="27"/>
      <c r="K14" s="27"/>
      <c r="L14" s="27"/>
      <c r="M14" s="27"/>
      <c r="N14" s="27"/>
      <c r="O14" s="27"/>
      <c r="P14" s="27"/>
      <c r="Q14" s="27"/>
      <c r="R14" s="27"/>
      <c r="S14" s="27"/>
      <c r="T14" s="27"/>
      <c r="U14" s="27"/>
      <c r="V14" s="27"/>
      <c r="W14" s="27"/>
      <c r="X14" s="27"/>
      <c r="Y14" s="27"/>
      <c r="Z14" s="27"/>
    </row>
    <row r="15" spans="1:26" ht="16.5" customHeight="1">
      <c r="A15" s="50"/>
      <c r="B15" s="27"/>
      <c r="C15" s="27"/>
      <c r="D15" s="27"/>
      <c r="E15" s="27"/>
      <c r="F15" s="27"/>
      <c r="G15" s="27"/>
      <c r="H15" s="27"/>
      <c r="I15" s="27"/>
      <c r="J15" s="27"/>
      <c r="K15" s="27"/>
      <c r="L15" s="27"/>
      <c r="M15" s="27"/>
      <c r="N15" s="27"/>
      <c r="O15" s="27"/>
      <c r="P15" s="27"/>
      <c r="Q15" s="27"/>
      <c r="R15" s="27"/>
      <c r="S15" s="27"/>
      <c r="T15" s="27"/>
      <c r="U15" s="27"/>
      <c r="V15" s="27"/>
      <c r="W15" s="27"/>
      <c r="X15" s="27"/>
      <c r="Y15" s="27"/>
      <c r="Z15" s="27"/>
    </row>
    <row r="16" spans="1:26" ht="16.5" customHeight="1">
      <c r="A16" s="50"/>
      <c r="B16" s="27"/>
      <c r="C16" s="27"/>
      <c r="D16" s="27"/>
      <c r="E16" s="27"/>
      <c r="F16" s="27"/>
      <c r="G16" s="27"/>
      <c r="H16" s="27"/>
      <c r="I16" s="27"/>
      <c r="J16" s="27"/>
      <c r="K16" s="27"/>
      <c r="L16" s="27"/>
      <c r="M16" s="27"/>
      <c r="N16" s="27"/>
      <c r="O16" s="27"/>
      <c r="P16" s="27"/>
      <c r="Q16" s="27"/>
      <c r="R16" s="27"/>
      <c r="S16" s="27"/>
      <c r="T16" s="27"/>
      <c r="U16" s="27"/>
      <c r="V16" s="27"/>
      <c r="W16" s="27"/>
      <c r="X16" s="27"/>
      <c r="Y16" s="27"/>
      <c r="Z16" s="27"/>
    </row>
    <row r="17" spans="1:26" ht="16.5" customHeight="1">
      <c r="A17" s="50"/>
      <c r="B17" s="27"/>
      <c r="C17" s="27"/>
      <c r="D17" s="27"/>
      <c r="E17" s="27"/>
      <c r="F17" s="27"/>
      <c r="G17" s="27"/>
      <c r="H17" s="27"/>
      <c r="I17" s="27"/>
      <c r="J17" s="27"/>
      <c r="K17" s="27"/>
      <c r="L17" s="27"/>
      <c r="M17" s="27"/>
      <c r="N17" s="27"/>
      <c r="O17" s="27"/>
      <c r="P17" s="27"/>
      <c r="Q17" s="27"/>
      <c r="R17" s="27"/>
      <c r="S17" s="27"/>
      <c r="T17" s="27"/>
      <c r="U17" s="27"/>
      <c r="V17" s="27"/>
      <c r="W17" s="27"/>
      <c r="X17" s="27"/>
      <c r="Y17" s="27"/>
      <c r="Z17" s="27"/>
    </row>
    <row r="18" spans="1:26" ht="16.5" customHeight="1">
      <c r="A18" s="50"/>
      <c r="B18" s="27"/>
      <c r="C18" s="27"/>
      <c r="D18" s="27"/>
      <c r="E18" s="27"/>
      <c r="F18" s="27"/>
      <c r="G18" s="27"/>
      <c r="H18" s="27"/>
      <c r="I18" s="27"/>
      <c r="J18" s="27"/>
      <c r="K18" s="27"/>
      <c r="L18" s="27"/>
      <c r="M18" s="27"/>
      <c r="N18" s="27"/>
      <c r="O18" s="27"/>
      <c r="P18" s="27"/>
      <c r="Q18" s="27"/>
      <c r="R18" s="27"/>
      <c r="S18" s="27"/>
      <c r="T18" s="27"/>
      <c r="U18" s="27"/>
      <c r="V18" s="27"/>
      <c r="W18" s="27"/>
      <c r="X18" s="27"/>
      <c r="Y18" s="27"/>
      <c r="Z18" s="27"/>
    </row>
    <row r="19" spans="1:26" ht="16.5" customHeight="1">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row>
    <row r="20" spans="1:26" ht="16.5" customHeight="1">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row>
    <row r="21" spans="1:26" ht="16.5" customHeight="1">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row>
    <row r="22" spans="1:26" ht="16.5" customHeight="1">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ht="16.5" customHeight="1">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ht="16.5" customHeight="1">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ht="16.5" customHeight="1">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row>
    <row r="26" spans="1:26" ht="16.5" customHeight="1">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ht="16.5"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row>
    <row r="28" spans="1:26" ht="16.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row>
    <row r="29" spans="1:26" ht="16.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spans="1:26" ht="16.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spans="1:26" ht="16.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spans="1:26" ht="16.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row>
    <row r="33" spans="1:26" ht="16.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row>
    <row r="34" spans="1:26" ht="16.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row>
    <row r="35" spans="1:26" ht="16.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row>
    <row r="36" spans="1:26" ht="16.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row>
    <row r="37" spans="1:26" ht="16.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row>
    <row r="38" spans="1:26" ht="16.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row>
    <row r="39" spans="1:26" ht="16.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sheetData>
  <mergeCells count="10">
    <mergeCell ref="A1:G1"/>
    <mergeCell ref="B3:G3"/>
    <mergeCell ref="B4:G4"/>
    <mergeCell ref="B5:G5"/>
    <mergeCell ref="M5:W5"/>
    <mergeCell ref="B6:G6"/>
    <mergeCell ref="A8:A10"/>
    <mergeCell ref="B10:C10"/>
    <mergeCell ref="B8:C8"/>
    <mergeCell ref="B9:C9"/>
  </mergeCells>
  <hyperlinks>
    <hyperlink ref="B6" r:id="rId1" xr:uid="{00000000-0004-0000-0300-00000000000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3"/>
  <sheetViews>
    <sheetView workbookViewId="0">
      <selection sqref="A1:G1"/>
    </sheetView>
  </sheetViews>
  <sheetFormatPr defaultColWidth="11.23046875" defaultRowHeight="15" customHeight="1"/>
  <cols>
    <col min="1" max="1" width="22.23046875" customWidth="1"/>
    <col min="2" max="2" width="27.23046875" customWidth="1"/>
    <col min="3" max="8" width="11.23046875" customWidth="1"/>
  </cols>
  <sheetData>
    <row r="1" spans="1:26" ht="28">
      <c r="A1" s="175" t="s">
        <v>5</v>
      </c>
      <c r="B1" s="124"/>
      <c r="C1" s="124"/>
      <c r="D1" s="124"/>
      <c r="E1" s="124"/>
      <c r="F1" s="124"/>
      <c r="G1" s="124"/>
      <c r="H1" s="27"/>
      <c r="I1" s="27"/>
      <c r="J1" s="27"/>
      <c r="K1" s="27"/>
    </row>
    <row r="2" spans="1:26" ht="28">
      <c r="A2" s="28"/>
      <c r="B2" s="28"/>
      <c r="C2" s="28"/>
      <c r="D2" s="28"/>
      <c r="E2" s="28"/>
      <c r="F2" s="28"/>
      <c r="G2" s="28"/>
      <c r="H2" s="27"/>
      <c r="I2" s="27"/>
      <c r="J2" s="27"/>
      <c r="K2" s="27"/>
    </row>
    <row r="3" spans="1:26" ht="57" customHeight="1">
      <c r="A3" s="39" t="s">
        <v>58</v>
      </c>
      <c r="B3" s="192" t="s">
        <v>59</v>
      </c>
      <c r="C3" s="177"/>
      <c r="D3" s="177"/>
      <c r="E3" s="177"/>
      <c r="F3" s="177"/>
      <c r="G3" s="178"/>
      <c r="H3" s="38"/>
      <c r="I3" s="38"/>
      <c r="J3" s="38"/>
      <c r="K3" s="38"/>
    </row>
    <row r="4" spans="1:26" ht="98.25" customHeight="1">
      <c r="A4" s="39" t="s">
        <v>24</v>
      </c>
      <c r="B4" s="192" t="s">
        <v>60</v>
      </c>
      <c r="C4" s="177"/>
      <c r="D4" s="177"/>
      <c r="E4" s="177"/>
      <c r="F4" s="177"/>
      <c r="G4" s="178"/>
      <c r="H4" s="38"/>
      <c r="I4" s="38"/>
      <c r="J4" s="38"/>
      <c r="K4" s="38"/>
    </row>
    <row r="5" spans="1:26" ht="69" customHeight="1">
      <c r="A5" s="39" t="s">
        <v>61</v>
      </c>
      <c r="B5" s="192" t="s">
        <v>62</v>
      </c>
      <c r="C5" s="177"/>
      <c r="D5" s="177"/>
      <c r="E5" s="177"/>
      <c r="F5" s="177"/>
      <c r="G5" s="178"/>
      <c r="H5" s="38"/>
      <c r="I5" s="38"/>
      <c r="J5" s="38"/>
      <c r="K5" s="38"/>
    </row>
    <row r="6" spans="1:26" ht="22.5" customHeight="1">
      <c r="A6" s="34" t="s">
        <v>28</v>
      </c>
      <c r="B6" s="199" t="s">
        <v>63</v>
      </c>
      <c r="C6" s="177"/>
      <c r="D6" s="177"/>
      <c r="E6" s="177"/>
      <c r="F6" s="177"/>
      <c r="G6" s="178"/>
      <c r="H6" s="27"/>
      <c r="I6" s="27"/>
      <c r="J6" s="27"/>
      <c r="K6" s="27"/>
    </row>
    <row r="7" spans="1:26" ht="18.75" customHeight="1">
      <c r="A7" s="27"/>
      <c r="B7" s="27"/>
      <c r="C7" s="27"/>
      <c r="D7" s="27"/>
      <c r="E7" s="27"/>
      <c r="F7" s="27"/>
      <c r="G7" s="27"/>
      <c r="H7" s="27"/>
      <c r="I7" s="27"/>
      <c r="J7" s="27"/>
      <c r="K7" s="27"/>
    </row>
    <row r="8" spans="1:26" ht="30.75" customHeight="1">
      <c r="A8" s="172" t="s">
        <v>30</v>
      </c>
      <c r="B8" s="52" t="s">
        <v>64</v>
      </c>
      <c r="C8" s="200">
        <v>70000</v>
      </c>
      <c r="D8" s="174"/>
      <c r="E8" s="41"/>
      <c r="F8" s="41"/>
      <c r="G8" s="41"/>
      <c r="H8" s="41"/>
      <c r="I8" s="41"/>
      <c r="J8" s="41"/>
      <c r="K8" s="41"/>
      <c r="L8" s="43"/>
      <c r="M8" s="43"/>
      <c r="N8" s="43"/>
      <c r="O8" s="43"/>
      <c r="P8" s="43"/>
      <c r="Q8" s="43"/>
      <c r="R8" s="43"/>
      <c r="S8" s="43"/>
      <c r="T8" s="43"/>
      <c r="U8" s="43"/>
      <c r="V8" s="43"/>
      <c r="W8" s="43"/>
      <c r="X8" s="43"/>
      <c r="Y8" s="43"/>
      <c r="Z8" s="43"/>
    </row>
    <row r="9" spans="1:26" ht="30.75" customHeight="1">
      <c r="A9" s="124"/>
      <c r="B9" s="52" t="s">
        <v>65</v>
      </c>
      <c r="C9" s="173">
        <v>5</v>
      </c>
      <c r="D9" s="174"/>
      <c r="E9" s="41"/>
      <c r="F9" s="41"/>
      <c r="G9" s="41"/>
      <c r="H9" s="41"/>
      <c r="I9" s="41"/>
      <c r="J9" s="41"/>
      <c r="K9" s="41"/>
      <c r="L9" s="43"/>
      <c r="M9" s="43"/>
      <c r="N9" s="43"/>
      <c r="O9" s="43"/>
      <c r="P9" s="43"/>
      <c r="Q9" s="43"/>
      <c r="R9" s="43"/>
      <c r="S9" s="43"/>
      <c r="T9" s="43"/>
      <c r="U9" s="43"/>
      <c r="V9" s="43"/>
      <c r="W9" s="43"/>
      <c r="X9" s="43"/>
      <c r="Y9" s="43"/>
      <c r="Z9" s="43"/>
    </row>
    <row r="10" spans="1:26" ht="30.75" customHeight="1">
      <c r="A10" s="124"/>
      <c r="B10" s="53" t="s">
        <v>66</v>
      </c>
      <c r="C10" s="198">
        <f>C8*C9</f>
        <v>350000</v>
      </c>
      <c r="D10" s="174"/>
      <c r="E10" s="41"/>
      <c r="F10" s="41"/>
      <c r="G10" s="41"/>
      <c r="H10" s="41"/>
      <c r="I10" s="41"/>
      <c r="J10" s="41"/>
      <c r="K10" s="41"/>
      <c r="L10" s="43"/>
      <c r="M10" s="43"/>
      <c r="N10" s="43"/>
      <c r="O10" s="43"/>
      <c r="P10" s="43"/>
      <c r="Q10" s="43"/>
      <c r="R10" s="43"/>
      <c r="S10" s="43"/>
      <c r="T10" s="43"/>
      <c r="U10" s="43"/>
      <c r="V10" s="43"/>
      <c r="W10" s="43"/>
      <c r="X10" s="43"/>
      <c r="Y10" s="43"/>
      <c r="Z10" s="43"/>
    </row>
    <row r="11" spans="1:26" ht="15.5">
      <c r="A11" s="27"/>
      <c r="B11" s="27"/>
      <c r="C11" s="27"/>
      <c r="D11" s="27"/>
      <c r="E11" s="27"/>
      <c r="F11" s="27"/>
      <c r="G11" s="27"/>
      <c r="H11" s="27"/>
      <c r="I11" s="27"/>
      <c r="J11" s="27"/>
      <c r="K11" s="27"/>
    </row>
    <row r="12" spans="1:26" ht="15.5">
      <c r="A12" s="27"/>
      <c r="B12" s="27"/>
      <c r="C12" s="27"/>
      <c r="D12" s="27"/>
      <c r="E12" s="27"/>
      <c r="F12" s="27"/>
      <c r="G12" s="27"/>
      <c r="H12" s="27"/>
      <c r="I12" s="27"/>
      <c r="J12" s="27"/>
      <c r="K12" s="27"/>
    </row>
    <row r="13" spans="1:26" ht="15.5">
      <c r="A13" s="36"/>
      <c r="B13" s="27"/>
      <c r="C13" s="27"/>
      <c r="D13" s="27"/>
      <c r="E13" s="27"/>
      <c r="F13" s="27"/>
      <c r="G13" s="27"/>
      <c r="H13" s="27"/>
      <c r="I13" s="27"/>
      <c r="J13" s="27"/>
      <c r="K13" s="27"/>
    </row>
  </sheetData>
  <mergeCells count="9">
    <mergeCell ref="C9:D9"/>
    <mergeCell ref="C10:D10"/>
    <mergeCell ref="A1:G1"/>
    <mergeCell ref="B3:G3"/>
    <mergeCell ref="B4:G4"/>
    <mergeCell ref="B5:G5"/>
    <mergeCell ref="B6:G6"/>
    <mergeCell ref="A8:A10"/>
    <mergeCell ref="C8:D8"/>
  </mergeCells>
  <hyperlinks>
    <hyperlink ref="B6" r:id="rId1"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Z69"/>
  <sheetViews>
    <sheetView workbookViewId="0">
      <selection sqref="A1:G1"/>
    </sheetView>
  </sheetViews>
  <sheetFormatPr defaultColWidth="11.23046875" defaultRowHeight="15" customHeight="1"/>
  <cols>
    <col min="1" max="1" width="17.84375" customWidth="1"/>
    <col min="2" max="2" width="32.69140625" customWidth="1"/>
    <col min="3" max="3" width="16" customWidth="1"/>
    <col min="5" max="5" width="7.765625" customWidth="1"/>
    <col min="6" max="6" width="18.07421875" customWidth="1"/>
    <col min="7" max="7" width="22.07421875" customWidth="1"/>
    <col min="8" max="8" width="20.765625" customWidth="1"/>
    <col min="9" max="9" width="8.07421875" customWidth="1"/>
    <col min="11" max="11" width="14.4609375" customWidth="1"/>
    <col min="12" max="12" width="10.07421875" customWidth="1"/>
    <col min="13" max="13" width="8.07421875" customWidth="1"/>
  </cols>
  <sheetData>
    <row r="1" spans="1:26" ht="28">
      <c r="A1" s="175" t="s">
        <v>7</v>
      </c>
      <c r="B1" s="124"/>
      <c r="C1" s="124"/>
      <c r="D1" s="124"/>
      <c r="E1" s="124"/>
      <c r="F1" s="124"/>
      <c r="G1" s="124"/>
      <c r="H1" s="27"/>
      <c r="I1" s="54"/>
      <c r="J1" s="54"/>
      <c r="K1" s="54"/>
      <c r="L1" s="55"/>
      <c r="M1" s="55"/>
    </row>
    <row r="2" spans="1:26" ht="28">
      <c r="A2" s="203" t="s">
        <v>67</v>
      </c>
      <c r="B2" s="124"/>
      <c r="C2" s="124"/>
      <c r="D2" s="124"/>
      <c r="E2" s="124"/>
      <c r="F2" s="124"/>
      <c r="G2" s="124"/>
      <c r="H2" s="56"/>
      <c r="I2" s="204" t="s">
        <v>68</v>
      </c>
      <c r="J2" s="124"/>
      <c r="K2" s="124"/>
      <c r="L2" s="124"/>
      <c r="M2" s="124"/>
      <c r="N2" s="57"/>
      <c r="O2" s="57"/>
    </row>
    <row r="3" spans="1:26" ht="28">
      <c r="A3" s="124"/>
      <c r="B3" s="124"/>
      <c r="C3" s="124"/>
      <c r="D3" s="124"/>
      <c r="E3" s="124"/>
      <c r="F3" s="124"/>
      <c r="G3" s="124"/>
      <c r="H3" s="58"/>
      <c r="I3" s="124"/>
      <c r="J3" s="124"/>
      <c r="K3" s="124"/>
      <c r="L3" s="124"/>
      <c r="M3" s="124"/>
      <c r="N3" s="59"/>
      <c r="O3" s="57"/>
    </row>
    <row r="4" spans="1:26" ht="28">
      <c r="A4" s="214" t="s">
        <v>69</v>
      </c>
      <c r="B4" s="205" t="s">
        <v>70</v>
      </c>
      <c r="C4" s="206"/>
      <c r="D4" s="206"/>
      <c r="E4" s="206"/>
      <c r="F4" s="206"/>
      <c r="G4" s="207"/>
      <c r="H4" s="58"/>
      <c r="I4" s="124"/>
      <c r="J4" s="124"/>
      <c r="K4" s="124"/>
      <c r="L4" s="124"/>
      <c r="M4" s="124"/>
      <c r="N4" s="59"/>
      <c r="O4" s="57"/>
    </row>
    <row r="5" spans="1:26" ht="28">
      <c r="A5" s="215"/>
      <c r="B5" s="124"/>
      <c r="C5" s="124"/>
      <c r="D5" s="124"/>
      <c r="E5" s="124"/>
      <c r="F5" s="124"/>
      <c r="G5" s="208"/>
      <c r="H5" s="58"/>
      <c r="I5" s="54"/>
      <c r="J5" s="209" t="s">
        <v>71</v>
      </c>
      <c r="K5" s="124"/>
      <c r="L5" s="124"/>
      <c r="M5" s="55"/>
      <c r="N5" s="59"/>
      <c r="O5" s="57"/>
    </row>
    <row r="6" spans="1:26" ht="28">
      <c r="A6" s="215"/>
      <c r="B6" s="124"/>
      <c r="C6" s="124"/>
      <c r="D6" s="124"/>
      <c r="E6" s="124"/>
      <c r="F6" s="124"/>
      <c r="G6" s="208"/>
      <c r="H6" s="58"/>
      <c r="I6" s="54"/>
      <c r="J6" s="124"/>
      <c r="K6" s="124"/>
      <c r="L6" s="124"/>
      <c r="M6" s="55"/>
      <c r="N6" s="60"/>
      <c r="O6" s="57"/>
    </row>
    <row r="7" spans="1:26" ht="23.25" customHeight="1">
      <c r="A7" s="215"/>
      <c r="B7" s="61" t="s">
        <v>72</v>
      </c>
      <c r="C7" s="62">
        <v>50000</v>
      </c>
      <c r="D7" s="210"/>
      <c r="E7" s="124"/>
      <c r="F7" s="124"/>
      <c r="G7" s="208"/>
      <c r="H7" s="58"/>
      <c r="I7" s="54"/>
      <c r="J7" s="124"/>
      <c r="K7" s="124"/>
      <c r="L7" s="124"/>
      <c r="M7" s="55"/>
      <c r="N7" s="60"/>
      <c r="O7" s="57"/>
      <c r="P7" s="43"/>
      <c r="Q7" s="43"/>
      <c r="R7" s="43"/>
      <c r="S7" s="43"/>
      <c r="T7" s="43"/>
      <c r="U7" s="43"/>
      <c r="V7" s="43"/>
      <c r="W7" s="43"/>
      <c r="X7" s="43"/>
      <c r="Y7" s="43"/>
      <c r="Z7" s="43"/>
    </row>
    <row r="8" spans="1:26" ht="23.25" customHeight="1">
      <c r="A8" s="215"/>
      <c r="B8" s="61" t="s">
        <v>73</v>
      </c>
      <c r="C8" s="63">
        <v>0.1</v>
      </c>
      <c r="D8" s="124"/>
      <c r="E8" s="124"/>
      <c r="F8" s="124"/>
      <c r="G8" s="208"/>
      <c r="H8" s="58"/>
      <c r="I8" s="54"/>
      <c r="J8" s="124"/>
      <c r="K8" s="124"/>
      <c r="L8" s="124"/>
      <c r="M8" s="55"/>
      <c r="N8" s="60"/>
      <c r="O8" s="64"/>
      <c r="P8" s="43"/>
      <c r="Q8" s="43"/>
      <c r="R8" s="43"/>
      <c r="S8" s="43"/>
      <c r="T8" s="43"/>
      <c r="U8" s="43"/>
      <c r="V8" s="43"/>
      <c r="W8" s="43"/>
      <c r="X8" s="43"/>
      <c r="Y8" s="43"/>
      <c r="Z8" s="43"/>
    </row>
    <row r="9" spans="1:26" ht="23.25" customHeight="1">
      <c r="A9" s="215"/>
      <c r="B9" s="61" t="s">
        <v>74</v>
      </c>
      <c r="C9" s="62">
        <v>125000</v>
      </c>
      <c r="D9" s="124"/>
      <c r="E9" s="124"/>
      <c r="F9" s="124"/>
      <c r="G9" s="208"/>
      <c r="H9" s="58"/>
      <c r="I9" s="54"/>
      <c r="J9" s="124"/>
      <c r="K9" s="124"/>
      <c r="L9" s="124"/>
      <c r="M9" s="55"/>
      <c r="N9" s="64"/>
      <c r="O9" s="64"/>
      <c r="P9" s="43"/>
      <c r="Q9" s="43"/>
      <c r="R9" s="43"/>
      <c r="S9" s="43"/>
      <c r="T9" s="43"/>
      <c r="U9" s="43"/>
      <c r="V9" s="43"/>
      <c r="W9" s="43"/>
      <c r="X9" s="43"/>
      <c r="Y9" s="43"/>
      <c r="Z9" s="43"/>
    </row>
    <row r="10" spans="1:26" ht="23.25" customHeight="1">
      <c r="A10" s="215"/>
      <c r="B10" s="61" t="s">
        <v>75</v>
      </c>
      <c r="C10" s="65" t="s">
        <v>76</v>
      </c>
      <c r="D10" s="124"/>
      <c r="E10" s="124"/>
      <c r="F10" s="124"/>
      <c r="G10" s="208"/>
      <c r="H10" s="58"/>
      <c r="I10" s="54"/>
      <c r="J10" s="66"/>
      <c r="K10" s="67" t="s">
        <v>77</v>
      </c>
      <c r="L10" s="68"/>
      <c r="M10" s="55"/>
      <c r="N10" s="64"/>
      <c r="O10" s="64"/>
      <c r="P10" s="43"/>
      <c r="Q10" s="43"/>
      <c r="R10" s="43"/>
      <c r="S10" s="43"/>
      <c r="T10" s="43"/>
      <c r="U10" s="43"/>
      <c r="V10" s="43"/>
      <c r="W10" s="43"/>
      <c r="X10" s="43"/>
      <c r="Y10" s="43"/>
      <c r="Z10" s="43"/>
    </row>
    <row r="11" spans="1:26" ht="23.25" customHeight="1">
      <c r="A11" s="216"/>
      <c r="B11" s="69" t="s">
        <v>78</v>
      </c>
      <c r="C11" s="70">
        <f>C7+IF(C10="Monthly",C9*C8*12,IF(C10="Quarterly",C9*C8*4,IF(C10="Half-Yearly",C9*C8*2,IF(C10="Annually",C9*C8))))</f>
        <v>100000</v>
      </c>
      <c r="D11" s="211"/>
      <c r="E11" s="211"/>
      <c r="F11" s="211"/>
      <c r="G11" s="212"/>
      <c r="H11" s="58"/>
      <c r="I11" s="54"/>
      <c r="J11" s="213" t="s">
        <v>79</v>
      </c>
      <c r="K11" s="124"/>
      <c r="L11" s="124"/>
      <c r="M11" s="55"/>
      <c r="N11" s="64"/>
      <c r="O11" s="64"/>
      <c r="P11" s="43"/>
      <c r="Q11" s="43"/>
      <c r="R11" s="43"/>
      <c r="S11" s="43"/>
      <c r="T11" s="43"/>
      <c r="U11" s="43"/>
      <c r="V11" s="43"/>
      <c r="W11" s="43"/>
      <c r="X11" s="43"/>
      <c r="Y11" s="43"/>
      <c r="Z11" s="43"/>
    </row>
    <row r="12" spans="1:26" ht="28">
      <c r="A12" s="217" t="s">
        <v>80</v>
      </c>
      <c r="B12" s="221" t="s">
        <v>81</v>
      </c>
      <c r="C12" s="206"/>
      <c r="D12" s="206"/>
      <c r="E12" s="206"/>
      <c r="F12" s="206"/>
      <c r="G12" s="207"/>
      <c r="H12" s="58"/>
      <c r="I12" s="54"/>
      <c r="J12" s="124"/>
      <c r="K12" s="124"/>
      <c r="L12" s="124"/>
      <c r="M12" s="55"/>
      <c r="N12" s="71"/>
      <c r="O12" s="64"/>
    </row>
    <row r="13" spans="1:26" ht="28">
      <c r="A13" s="218"/>
      <c r="B13" s="215"/>
      <c r="C13" s="124"/>
      <c r="D13" s="124"/>
      <c r="E13" s="124"/>
      <c r="F13" s="124"/>
      <c r="G13" s="208"/>
      <c r="H13" s="58"/>
      <c r="I13" s="54"/>
      <c r="J13" s="55"/>
      <c r="K13" s="55"/>
      <c r="L13" s="55"/>
      <c r="M13" s="55"/>
      <c r="N13" s="57"/>
      <c r="O13" s="57"/>
    </row>
    <row r="14" spans="1:26" ht="28">
      <c r="A14" s="219"/>
      <c r="B14" s="216"/>
      <c r="C14" s="211"/>
      <c r="D14" s="211"/>
      <c r="E14" s="211"/>
      <c r="F14" s="211"/>
      <c r="G14" s="212"/>
      <c r="H14" s="58"/>
      <c r="I14" s="54"/>
      <c r="J14" s="55"/>
      <c r="K14" s="55"/>
      <c r="L14" s="55"/>
      <c r="M14" s="55"/>
      <c r="N14" s="57"/>
      <c r="O14" s="57"/>
    </row>
    <row r="15" spans="1:26" ht="28">
      <c r="A15" s="220" t="s">
        <v>82</v>
      </c>
      <c r="B15" s="222" t="s">
        <v>83</v>
      </c>
      <c r="C15" s="206"/>
      <c r="D15" s="206"/>
      <c r="E15" s="206"/>
      <c r="F15" s="206"/>
      <c r="G15" s="207"/>
      <c r="H15" s="58"/>
      <c r="I15" s="72"/>
      <c r="K15" s="57"/>
      <c r="L15" s="57"/>
      <c r="M15" s="57"/>
      <c r="N15" s="57"/>
      <c r="O15" s="57"/>
    </row>
    <row r="16" spans="1:26" ht="15.5">
      <c r="A16" s="219"/>
      <c r="B16" s="216"/>
      <c r="C16" s="211"/>
      <c r="D16" s="211"/>
      <c r="E16" s="211"/>
      <c r="F16" s="211"/>
      <c r="G16" s="212"/>
      <c r="H16" s="73"/>
      <c r="I16" s="73"/>
      <c r="K16" s="74"/>
    </row>
    <row r="17" spans="1:9" ht="15.5">
      <c r="A17" s="75"/>
      <c r="B17" s="75"/>
      <c r="C17" s="75"/>
      <c r="D17" s="75"/>
      <c r="E17" s="201"/>
      <c r="F17" s="124"/>
      <c r="G17" s="124"/>
      <c r="H17" s="124"/>
      <c r="I17" s="124"/>
    </row>
    <row r="18" spans="1:9" ht="15.5">
      <c r="A18" s="75"/>
      <c r="B18" s="75"/>
      <c r="C18" s="75"/>
      <c r="D18" s="75"/>
      <c r="E18" s="73"/>
      <c r="F18" s="73"/>
      <c r="G18" s="73"/>
      <c r="H18" s="73"/>
      <c r="I18" s="73"/>
    </row>
    <row r="19" spans="1:9" ht="16.5">
      <c r="A19" s="202" t="s">
        <v>84</v>
      </c>
      <c r="B19" s="124"/>
      <c r="C19" s="124"/>
      <c r="D19" s="124"/>
      <c r="E19" s="76"/>
      <c r="F19" s="202" t="s">
        <v>85</v>
      </c>
      <c r="G19" s="124"/>
      <c r="H19" s="124"/>
      <c r="I19" s="77"/>
    </row>
    <row r="20" spans="1:9" ht="18.75" customHeight="1">
      <c r="A20" s="78" t="s">
        <v>86</v>
      </c>
      <c r="B20" s="78" t="s">
        <v>87</v>
      </c>
      <c r="C20" s="78" t="s">
        <v>88</v>
      </c>
      <c r="D20" s="78" t="s">
        <v>89</v>
      </c>
      <c r="E20" s="79"/>
      <c r="F20" s="78" t="s">
        <v>90</v>
      </c>
      <c r="G20" s="78" t="s">
        <v>91</v>
      </c>
      <c r="H20" s="80" t="s">
        <v>92</v>
      </c>
      <c r="I20" s="77"/>
    </row>
    <row r="21" spans="1:9" ht="16.5">
      <c r="A21" s="79" t="s">
        <v>93</v>
      </c>
      <c r="B21" s="81">
        <v>44197</v>
      </c>
      <c r="C21" s="82">
        <v>10000</v>
      </c>
      <c r="D21" s="83">
        <f t="shared" ref="D21:D69" si="0">IF(A21&lt;&gt;"",C21*$C$8,"")</f>
        <v>1000</v>
      </c>
      <c r="E21" s="79"/>
      <c r="F21" s="84">
        <f>IFERROR(SMALL([1]Deals!G:G,1)-DAY(SMALL([1]Deals!G:G,1))+1,44197)</f>
        <v>44197</v>
      </c>
      <c r="G21" s="82">
        <f t="shared" ref="G21:G32" si="1">SUMIFS(C21:C1001,B21:B1001,"&gt;="&amp;F21,B21:B1001,"&lt;="&amp;EOMONTH(F21,0))</f>
        <v>10000</v>
      </c>
      <c r="H21" s="82">
        <f t="shared" ref="H21:H32" si="2">SUMIFS(D21:D1001,B21:B1001,"&gt;="&amp;F21,B21:B1001,"&lt;="&amp;EOMONTH(F21,0))</f>
        <v>1000</v>
      </c>
      <c r="I21" s="77"/>
    </row>
    <row r="22" spans="1:9" ht="16.5">
      <c r="A22" s="79" t="s">
        <v>94</v>
      </c>
      <c r="B22" s="81">
        <v>44228</v>
      </c>
      <c r="C22" s="82">
        <v>7500</v>
      </c>
      <c r="D22" s="83">
        <f t="shared" si="0"/>
        <v>750</v>
      </c>
      <c r="E22" s="79"/>
      <c r="F22" s="85">
        <f t="shared" ref="F22:F32" si="3">EDATE(F21,1)</f>
        <v>44228</v>
      </c>
      <c r="G22" s="82">
        <f t="shared" si="1"/>
        <v>7500</v>
      </c>
      <c r="H22" s="82">
        <f t="shared" si="2"/>
        <v>750</v>
      </c>
      <c r="I22" s="77"/>
    </row>
    <row r="23" spans="1:9" ht="16.5">
      <c r="A23" s="79" t="s">
        <v>95</v>
      </c>
      <c r="B23" s="81">
        <v>44256</v>
      </c>
      <c r="C23" s="82">
        <v>6300</v>
      </c>
      <c r="D23" s="83">
        <f t="shared" si="0"/>
        <v>630</v>
      </c>
      <c r="E23" s="79"/>
      <c r="F23" s="85">
        <f t="shared" si="3"/>
        <v>44256</v>
      </c>
      <c r="G23" s="82">
        <f t="shared" si="1"/>
        <v>6300</v>
      </c>
      <c r="H23" s="82">
        <f t="shared" si="2"/>
        <v>630</v>
      </c>
      <c r="I23" s="77"/>
    </row>
    <row r="24" spans="1:9" ht="16.5">
      <c r="A24" s="79"/>
      <c r="B24" s="86"/>
      <c r="C24" s="87"/>
      <c r="D24" s="83" t="str">
        <f t="shared" si="0"/>
        <v/>
      </c>
      <c r="E24" s="79"/>
      <c r="F24" s="85">
        <f t="shared" si="3"/>
        <v>44287</v>
      </c>
      <c r="G24" s="82">
        <f t="shared" si="1"/>
        <v>0</v>
      </c>
      <c r="H24" s="82">
        <f t="shared" si="2"/>
        <v>0</v>
      </c>
      <c r="I24" s="77"/>
    </row>
    <row r="25" spans="1:9" ht="16.5">
      <c r="A25" s="79"/>
      <c r="B25" s="87"/>
      <c r="C25" s="87"/>
      <c r="D25" s="83" t="str">
        <f t="shared" si="0"/>
        <v/>
      </c>
      <c r="E25" s="79"/>
      <c r="F25" s="85">
        <f t="shared" si="3"/>
        <v>44317</v>
      </c>
      <c r="G25" s="82">
        <f t="shared" si="1"/>
        <v>0</v>
      </c>
      <c r="H25" s="82">
        <f t="shared" si="2"/>
        <v>0</v>
      </c>
      <c r="I25" s="77"/>
    </row>
    <row r="26" spans="1:9" ht="16.5">
      <c r="A26" s="79"/>
      <c r="B26" s="87"/>
      <c r="C26" s="87"/>
      <c r="D26" s="83" t="str">
        <f t="shared" si="0"/>
        <v/>
      </c>
      <c r="E26" s="79"/>
      <c r="F26" s="85">
        <f t="shared" si="3"/>
        <v>44348</v>
      </c>
      <c r="G26" s="82">
        <f t="shared" si="1"/>
        <v>0</v>
      </c>
      <c r="H26" s="82">
        <f t="shared" si="2"/>
        <v>0</v>
      </c>
      <c r="I26" s="77"/>
    </row>
    <row r="27" spans="1:9" ht="16.5">
      <c r="A27" s="79"/>
      <c r="B27" s="87"/>
      <c r="C27" s="87"/>
      <c r="D27" s="83" t="str">
        <f t="shared" si="0"/>
        <v/>
      </c>
      <c r="E27" s="79"/>
      <c r="F27" s="85">
        <f t="shared" si="3"/>
        <v>44378</v>
      </c>
      <c r="G27" s="82">
        <f t="shared" si="1"/>
        <v>0</v>
      </c>
      <c r="H27" s="82">
        <f t="shared" si="2"/>
        <v>0</v>
      </c>
      <c r="I27" s="77"/>
    </row>
    <row r="28" spans="1:9" ht="16.5">
      <c r="A28" s="79"/>
      <c r="B28" s="87"/>
      <c r="C28" s="87"/>
      <c r="D28" s="83" t="str">
        <f t="shared" si="0"/>
        <v/>
      </c>
      <c r="E28" s="79"/>
      <c r="F28" s="85">
        <f t="shared" si="3"/>
        <v>44409</v>
      </c>
      <c r="G28" s="82">
        <f t="shared" si="1"/>
        <v>0</v>
      </c>
      <c r="H28" s="82">
        <f t="shared" si="2"/>
        <v>0</v>
      </c>
      <c r="I28" s="77"/>
    </row>
    <row r="29" spans="1:9" ht="16.5">
      <c r="A29" s="79"/>
      <c r="B29" s="87"/>
      <c r="C29" s="87"/>
      <c r="D29" s="83" t="str">
        <f t="shared" si="0"/>
        <v/>
      </c>
      <c r="E29" s="79"/>
      <c r="F29" s="85">
        <f t="shared" si="3"/>
        <v>44440</v>
      </c>
      <c r="G29" s="82">
        <f t="shared" si="1"/>
        <v>0</v>
      </c>
      <c r="H29" s="82">
        <f t="shared" si="2"/>
        <v>0</v>
      </c>
      <c r="I29" s="77"/>
    </row>
    <row r="30" spans="1:9" ht="16.5">
      <c r="A30" s="79"/>
      <c r="B30" s="87"/>
      <c r="C30" s="87"/>
      <c r="D30" s="83" t="str">
        <f t="shared" si="0"/>
        <v/>
      </c>
      <c r="E30" s="79"/>
      <c r="F30" s="85">
        <f t="shared" si="3"/>
        <v>44470</v>
      </c>
      <c r="G30" s="82">
        <f t="shared" si="1"/>
        <v>0</v>
      </c>
      <c r="H30" s="82">
        <f t="shared" si="2"/>
        <v>0</v>
      </c>
      <c r="I30" s="77"/>
    </row>
    <row r="31" spans="1:9" ht="16.5">
      <c r="A31" s="79"/>
      <c r="B31" s="87"/>
      <c r="C31" s="87"/>
      <c r="D31" s="83" t="str">
        <f t="shared" si="0"/>
        <v/>
      </c>
      <c r="E31" s="79"/>
      <c r="F31" s="85">
        <f t="shared" si="3"/>
        <v>44501</v>
      </c>
      <c r="G31" s="82">
        <f t="shared" si="1"/>
        <v>0</v>
      </c>
      <c r="H31" s="82">
        <f t="shared" si="2"/>
        <v>0</v>
      </c>
      <c r="I31" s="77"/>
    </row>
    <row r="32" spans="1:9" ht="16.5">
      <c r="A32" s="79"/>
      <c r="B32" s="87"/>
      <c r="C32" s="87"/>
      <c r="D32" s="83" t="str">
        <f t="shared" si="0"/>
        <v/>
      </c>
      <c r="E32" s="79"/>
      <c r="F32" s="85">
        <f t="shared" si="3"/>
        <v>44531</v>
      </c>
      <c r="G32" s="82">
        <f t="shared" si="1"/>
        <v>0</v>
      </c>
      <c r="H32" s="82">
        <f t="shared" si="2"/>
        <v>0</v>
      </c>
      <c r="I32" s="77"/>
    </row>
    <row r="33" spans="1:9" ht="15.5">
      <c r="A33" s="77"/>
      <c r="B33" s="77"/>
      <c r="C33" s="77"/>
      <c r="D33" s="88" t="str">
        <f t="shared" si="0"/>
        <v/>
      </c>
      <c r="E33" s="77"/>
      <c r="F33" s="77"/>
      <c r="G33" s="77"/>
      <c r="H33" s="77"/>
      <c r="I33" s="77"/>
    </row>
    <row r="34" spans="1:9" ht="15.5">
      <c r="A34" s="77"/>
      <c r="B34" s="77"/>
      <c r="C34" s="77"/>
      <c r="D34" s="88" t="str">
        <f t="shared" si="0"/>
        <v/>
      </c>
      <c r="E34" s="77"/>
      <c r="F34" s="77"/>
      <c r="G34" s="77"/>
      <c r="H34" s="77"/>
      <c r="I34" s="77"/>
    </row>
    <row r="35" spans="1:9" ht="15.5">
      <c r="A35" s="73"/>
      <c r="B35" s="73"/>
      <c r="C35" s="73"/>
      <c r="D35" s="89" t="str">
        <f t="shared" si="0"/>
        <v/>
      </c>
      <c r="E35" s="73"/>
      <c r="F35" s="73"/>
      <c r="G35" s="73"/>
      <c r="H35" s="73"/>
      <c r="I35" s="73"/>
    </row>
    <row r="36" spans="1:9" ht="15.5">
      <c r="A36" s="73"/>
      <c r="B36" s="73"/>
      <c r="C36" s="73"/>
      <c r="D36" s="89" t="str">
        <f t="shared" si="0"/>
        <v/>
      </c>
      <c r="E36" s="73"/>
      <c r="F36" s="73"/>
      <c r="G36" s="73"/>
      <c r="H36" s="73"/>
      <c r="I36" s="73"/>
    </row>
    <row r="37" spans="1:9" ht="15.5">
      <c r="A37" s="73"/>
      <c r="B37" s="73"/>
      <c r="C37" s="73"/>
      <c r="D37" s="89" t="str">
        <f t="shared" si="0"/>
        <v/>
      </c>
      <c r="E37" s="73"/>
      <c r="F37" s="73"/>
      <c r="G37" s="73"/>
      <c r="H37" s="73"/>
      <c r="I37" s="73"/>
    </row>
    <row r="38" spans="1:9" ht="15.5">
      <c r="A38" s="73"/>
      <c r="B38" s="73"/>
      <c r="C38" s="73"/>
      <c r="D38" s="89" t="str">
        <f t="shared" si="0"/>
        <v/>
      </c>
      <c r="E38" s="73"/>
      <c r="F38" s="73"/>
      <c r="G38" s="73"/>
      <c r="H38" s="73"/>
      <c r="I38" s="73"/>
    </row>
    <row r="39" spans="1:9" ht="15.5">
      <c r="D39" s="89" t="str">
        <f t="shared" si="0"/>
        <v/>
      </c>
    </row>
    <row r="40" spans="1:9" ht="15.5">
      <c r="D40" s="89" t="str">
        <f t="shared" si="0"/>
        <v/>
      </c>
    </row>
    <row r="41" spans="1:9" ht="15.5">
      <c r="D41" s="89" t="str">
        <f t="shared" si="0"/>
        <v/>
      </c>
    </row>
    <row r="42" spans="1:9" ht="15.5">
      <c r="D42" s="89" t="str">
        <f t="shared" si="0"/>
        <v/>
      </c>
    </row>
    <row r="43" spans="1:9" ht="15.5">
      <c r="D43" s="89" t="str">
        <f t="shared" si="0"/>
        <v/>
      </c>
    </row>
    <row r="44" spans="1:9" ht="15.5">
      <c r="D44" s="89" t="str">
        <f t="shared" si="0"/>
        <v/>
      </c>
    </row>
    <row r="45" spans="1:9" ht="15.5">
      <c r="D45" s="89" t="str">
        <f t="shared" si="0"/>
        <v/>
      </c>
    </row>
    <row r="46" spans="1:9" ht="15.5">
      <c r="D46" s="89" t="str">
        <f t="shared" si="0"/>
        <v/>
      </c>
    </row>
    <row r="47" spans="1:9" ht="15.5">
      <c r="D47" s="89" t="str">
        <f t="shared" si="0"/>
        <v/>
      </c>
    </row>
    <row r="48" spans="1:9" ht="15.5">
      <c r="D48" s="89" t="str">
        <f t="shared" si="0"/>
        <v/>
      </c>
    </row>
    <row r="49" spans="4:4" ht="15.5">
      <c r="D49" s="89" t="str">
        <f t="shared" si="0"/>
        <v/>
      </c>
    </row>
    <row r="50" spans="4:4" ht="15.5">
      <c r="D50" s="89" t="str">
        <f t="shared" si="0"/>
        <v/>
      </c>
    </row>
    <row r="51" spans="4:4" ht="15.5">
      <c r="D51" s="89" t="str">
        <f t="shared" si="0"/>
        <v/>
      </c>
    </row>
    <row r="52" spans="4:4" ht="15.5">
      <c r="D52" s="89" t="str">
        <f t="shared" si="0"/>
        <v/>
      </c>
    </row>
    <row r="53" spans="4:4" ht="15.5">
      <c r="D53" s="89" t="str">
        <f t="shared" si="0"/>
        <v/>
      </c>
    </row>
    <row r="54" spans="4:4" ht="15.5">
      <c r="D54" s="89" t="str">
        <f t="shared" si="0"/>
        <v/>
      </c>
    </row>
    <row r="55" spans="4:4" ht="15.5">
      <c r="D55" s="89" t="str">
        <f t="shared" si="0"/>
        <v/>
      </c>
    </row>
    <row r="56" spans="4:4" ht="15.5">
      <c r="D56" s="89" t="str">
        <f t="shared" si="0"/>
        <v/>
      </c>
    </row>
    <row r="57" spans="4:4" ht="15.5">
      <c r="D57" s="89" t="str">
        <f t="shared" si="0"/>
        <v/>
      </c>
    </row>
    <row r="58" spans="4:4" ht="15.5">
      <c r="D58" s="89" t="str">
        <f t="shared" si="0"/>
        <v/>
      </c>
    </row>
    <row r="59" spans="4:4" ht="15.5">
      <c r="D59" s="89" t="str">
        <f t="shared" si="0"/>
        <v/>
      </c>
    </row>
    <row r="60" spans="4:4" ht="15.5">
      <c r="D60" s="89" t="str">
        <f t="shared" si="0"/>
        <v/>
      </c>
    </row>
    <row r="61" spans="4:4" ht="15.5">
      <c r="D61" s="89" t="str">
        <f t="shared" si="0"/>
        <v/>
      </c>
    </row>
    <row r="62" spans="4:4" ht="15.5">
      <c r="D62" s="89" t="str">
        <f t="shared" si="0"/>
        <v/>
      </c>
    </row>
    <row r="63" spans="4:4" ht="15.5">
      <c r="D63" s="89" t="str">
        <f t="shared" si="0"/>
        <v/>
      </c>
    </row>
    <row r="64" spans="4:4" ht="15.5">
      <c r="D64" s="89" t="str">
        <f t="shared" si="0"/>
        <v/>
      </c>
    </row>
    <row r="65" spans="4:4" ht="15.5">
      <c r="D65" s="89" t="str">
        <f t="shared" si="0"/>
        <v/>
      </c>
    </row>
    <row r="66" spans="4:4" ht="15.5">
      <c r="D66" s="89" t="str">
        <f t="shared" si="0"/>
        <v/>
      </c>
    </row>
    <row r="67" spans="4:4" ht="15.5">
      <c r="D67" s="89" t="str">
        <f t="shared" si="0"/>
        <v/>
      </c>
    </row>
    <row r="68" spans="4:4" ht="15.5">
      <c r="D68" s="89" t="str">
        <f t="shared" si="0"/>
        <v/>
      </c>
    </row>
    <row r="69" spans="4:4" ht="15.5">
      <c r="D69" s="89" t="str">
        <f t="shared" si="0"/>
        <v/>
      </c>
    </row>
  </sheetData>
  <mergeCells count="15">
    <mergeCell ref="E17:I17"/>
    <mergeCell ref="A19:D19"/>
    <mergeCell ref="F19:H19"/>
    <mergeCell ref="A1:G1"/>
    <mergeCell ref="A2:G3"/>
    <mergeCell ref="I2:M4"/>
    <mergeCell ref="B4:G6"/>
    <mergeCell ref="J5:L9"/>
    <mergeCell ref="D7:G11"/>
    <mergeCell ref="J11:L12"/>
    <mergeCell ref="A4:A11"/>
    <mergeCell ref="A12:A14"/>
    <mergeCell ref="A15:A16"/>
    <mergeCell ref="B12:G14"/>
    <mergeCell ref="B15:G16"/>
  </mergeCells>
  <dataValidations count="1">
    <dataValidation type="list" allowBlank="1" sqref="C10" xr:uid="{00000000-0002-0000-0500-000000000000}">
      <formula1>"Monthly,Quarterly,Half-Yearly,Annually"</formula1>
    </dataValidation>
  </dataValidations>
  <hyperlinks>
    <hyperlink ref="J11" r:id="rId1"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3"/>
  <sheetViews>
    <sheetView workbookViewId="0">
      <selection sqref="A1:G1"/>
    </sheetView>
  </sheetViews>
  <sheetFormatPr defaultColWidth="11.23046875" defaultRowHeight="15" customHeight="1"/>
  <cols>
    <col min="1" max="1" width="18.23046875" customWidth="1"/>
    <col min="2" max="2" width="35.4609375" customWidth="1"/>
    <col min="3" max="11" width="10.765625" customWidth="1"/>
    <col min="12" max="12" width="9.69140625" customWidth="1"/>
    <col min="13" max="26" width="10.53515625" customWidth="1"/>
  </cols>
  <sheetData>
    <row r="1" spans="1:26" ht="28">
      <c r="A1" s="175" t="s">
        <v>8</v>
      </c>
      <c r="B1" s="124"/>
      <c r="C1" s="124"/>
      <c r="D1" s="124"/>
      <c r="E1" s="124"/>
      <c r="F1" s="124"/>
      <c r="G1" s="124"/>
      <c r="H1" s="27"/>
      <c r="I1" s="27"/>
      <c r="J1" s="27"/>
      <c r="K1" s="27"/>
      <c r="L1" s="27"/>
      <c r="M1" s="27"/>
      <c r="N1" s="27"/>
      <c r="O1" s="27"/>
      <c r="P1" s="27"/>
      <c r="Q1" s="27"/>
      <c r="R1" s="27"/>
      <c r="S1" s="27"/>
      <c r="T1" s="27"/>
      <c r="U1" s="27"/>
      <c r="V1" s="27"/>
      <c r="W1" s="27"/>
      <c r="X1" s="27"/>
      <c r="Y1" s="27"/>
      <c r="Z1" s="27"/>
    </row>
    <row r="2" spans="1:26" ht="20.25" customHeight="1">
      <c r="A2" s="28"/>
      <c r="B2" s="28"/>
      <c r="C2" s="28"/>
      <c r="D2" s="28"/>
      <c r="E2" s="28"/>
      <c r="F2" s="28"/>
      <c r="G2" s="28"/>
      <c r="H2" s="90"/>
      <c r="I2" s="90"/>
      <c r="J2" s="90"/>
      <c r="K2" s="90"/>
      <c r="L2" s="90"/>
      <c r="M2" s="27"/>
      <c r="N2" s="27"/>
      <c r="O2" s="27"/>
      <c r="P2" s="27"/>
      <c r="Q2" s="27"/>
      <c r="R2" s="27"/>
      <c r="S2" s="27"/>
      <c r="T2" s="27"/>
      <c r="U2" s="27"/>
      <c r="V2" s="27"/>
      <c r="W2" s="27"/>
      <c r="X2" s="27"/>
      <c r="Y2" s="27"/>
      <c r="Z2" s="27"/>
    </row>
    <row r="3" spans="1:26" ht="84.75" customHeight="1">
      <c r="A3" s="91" t="s">
        <v>96</v>
      </c>
      <c r="B3" s="192" t="s">
        <v>97</v>
      </c>
      <c r="C3" s="177"/>
      <c r="D3" s="177"/>
      <c r="E3" s="177"/>
      <c r="F3" s="177"/>
      <c r="G3" s="178"/>
      <c r="H3" s="90"/>
      <c r="I3" s="90"/>
      <c r="J3" s="90"/>
      <c r="K3" s="90"/>
      <c r="L3" s="90"/>
      <c r="M3" s="27"/>
      <c r="N3" s="27"/>
      <c r="O3" s="27"/>
      <c r="P3" s="27"/>
      <c r="Q3" s="27"/>
      <c r="R3" s="27"/>
      <c r="S3" s="27"/>
      <c r="T3" s="27"/>
      <c r="U3" s="27"/>
      <c r="V3" s="27"/>
      <c r="W3" s="27"/>
      <c r="X3" s="27"/>
      <c r="Y3" s="27"/>
      <c r="Z3" s="27"/>
    </row>
    <row r="4" spans="1:26" ht="57.75" customHeight="1">
      <c r="A4" s="39" t="s">
        <v>24</v>
      </c>
      <c r="B4" s="192" t="s">
        <v>98</v>
      </c>
      <c r="C4" s="177"/>
      <c r="D4" s="177"/>
      <c r="E4" s="177"/>
      <c r="F4" s="177"/>
      <c r="G4" s="178"/>
      <c r="H4" s="38"/>
      <c r="I4" s="38"/>
      <c r="J4" s="38"/>
      <c r="K4" s="38"/>
      <c r="L4" s="38"/>
      <c r="M4" s="27"/>
      <c r="N4" s="27"/>
      <c r="O4" s="27"/>
      <c r="P4" s="27"/>
      <c r="Q4" s="27"/>
      <c r="R4" s="27"/>
      <c r="S4" s="27"/>
      <c r="T4" s="27"/>
      <c r="U4" s="27"/>
      <c r="V4" s="27"/>
      <c r="W4" s="27"/>
      <c r="X4" s="27"/>
      <c r="Y4" s="27"/>
      <c r="Z4" s="27"/>
    </row>
    <row r="5" spans="1:26" ht="59.25" customHeight="1">
      <c r="A5" s="39" t="s">
        <v>99</v>
      </c>
      <c r="B5" s="192" t="s">
        <v>100</v>
      </c>
      <c r="C5" s="177"/>
      <c r="D5" s="177"/>
      <c r="E5" s="177"/>
      <c r="F5" s="177"/>
      <c r="G5" s="178"/>
      <c r="H5" s="38"/>
      <c r="I5" s="38"/>
      <c r="J5" s="38"/>
      <c r="K5" s="38"/>
      <c r="L5" s="38"/>
      <c r="M5" s="27"/>
      <c r="N5" s="27"/>
      <c r="O5" s="27"/>
      <c r="P5" s="27"/>
      <c r="Q5" s="27"/>
      <c r="R5" s="27"/>
      <c r="S5" s="27"/>
      <c r="T5" s="27"/>
      <c r="U5" s="27"/>
      <c r="V5" s="27"/>
      <c r="W5" s="27"/>
      <c r="X5" s="27"/>
      <c r="Y5" s="27"/>
      <c r="Z5" s="27"/>
    </row>
    <row r="6" spans="1:26" ht="33.75" customHeight="1">
      <c r="A6" s="34" t="s">
        <v>28</v>
      </c>
      <c r="B6" s="199" t="s">
        <v>101</v>
      </c>
      <c r="C6" s="177"/>
      <c r="D6" s="177"/>
      <c r="E6" s="177"/>
      <c r="F6" s="177"/>
      <c r="G6" s="178"/>
      <c r="H6" s="27"/>
      <c r="I6" s="27"/>
      <c r="J6" s="27"/>
      <c r="K6" s="27"/>
      <c r="L6" s="27"/>
      <c r="M6" s="27"/>
      <c r="N6" s="27"/>
      <c r="O6" s="27"/>
      <c r="P6" s="27"/>
      <c r="Q6" s="27"/>
      <c r="R6" s="27"/>
      <c r="S6" s="27"/>
      <c r="T6" s="27"/>
      <c r="U6" s="27"/>
      <c r="V6" s="27"/>
      <c r="W6" s="27"/>
      <c r="X6" s="27"/>
      <c r="Y6" s="27"/>
      <c r="Z6" s="27"/>
    </row>
    <row r="7" spans="1:26" ht="16.5" customHeight="1">
      <c r="A7" s="27"/>
      <c r="B7" s="27"/>
      <c r="C7" s="27"/>
      <c r="D7" s="27"/>
      <c r="E7" s="27"/>
      <c r="F7" s="27"/>
      <c r="G7" s="27"/>
      <c r="H7" s="27"/>
      <c r="I7" s="27"/>
      <c r="J7" s="27"/>
      <c r="K7" s="27"/>
      <c r="L7" s="27"/>
      <c r="M7" s="27"/>
      <c r="N7" s="27"/>
      <c r="O7" s="27"/>
      <c r="P7" s="27"/>
      <c r="Q7" s="27"/>
      <c r="R7" s="27"/>
      <c r="S7" s="27"/>
      <c r="T7" s="27"/>
      <c r="U7" s="27"/>
      <c r="V7" s="27"/>
      <c r="W7" s="27"/>
      <c r="X7" s="27"/>
      <c r="Y7" s="27"/>
      <c r="Z7" s="27"/>
    </row>
    <row r="8" spans="1:26" ht="35.25" customHeight="1">
      <c r="A8" s="172" t="s">
        <v>30</v>
      </c>
      <c r="B8" s="92" t="s">
        <v>102</v>
      </c>
      <c r="C8" s="93">
        <v>100000</v>
      </c>
      <c r="D8" s="41"/>
      <c r="E8" s="41"/>
      <c r="F8" s="41"/>
      <c r="G8" s="41"/>
      <c r="H8" s="41"/>
      <c r="I8" s="41"/>
      <c r="J8" s="41"/>
      <c r="K8" s="41"/>
      <c r="L8" s="41"/>
      <c r="M8" s="41"/>
      <c r="N8" s="41"/>
      <c r="O8" s="41"/>
      <c r="P8" s="41"/>
      <c r="Q8" s="41"/>
      <c r="R8" s="41"/>
      <c r="S8" s="41"/>
      <c r="T8" s="41"/>
      <c r="U8" s="41"/>
      <c r="V8" s="41"/>
      <c r="W8" s="41"/>
      <c r="X8" s="41"/>
      <c r="Y8" s="41"/>
      <c r="Z8" s="41"/>
    </row>
    <row r="9" spans="1:26" ht="35.25" customHeight="1">
      <c r="A9" s="124"/>
      <c r="B9" s="92" t="s">
        <v>103</v>
      </c>
      <c r="C9" s="93">
        <v>100000</v>
      </c>
      <c r="D9" s="41"/>
      <c r="E9" s="41"/>
      <c r="F9" s="41"/>
      <c r="G9" s="41"/>
      <c r="H9" s="41"/>
      <c r="I9" s="41"/>
      <c r="J9" s="41"/>
      <c r="K9" s="41"/>
      <c r="L9" s="41"/>
      <c r="M9" s="41"/>
      <c r="N9" s="41"/>
      <c r="O9" s="41"/>
      <c r="P9" s="41"/>
      <c r="Q9" s="41"/>
      <c r="R9" s="41"/>
      <c r="S9" s="41"/>
      <c r="T9" s="41"/>
      <c r="U9" s="41"/>
      <c r="V9" s="41"/>
      <c r="W9" s="41"/>
      <c r="X9" s="41"/>
      <c r="Y9" s="41"/>
      <c r="Z9" s="41"/>
    </row>
    <row r="10" spans="1:26" ht="35.25" customHeight="1">
      <c r="A10" s="124"/>
      <c r="B10" s="94" t="s">
        <v>104</v>
      </c>
      <c r="C10" s="95">
        <v>20</v>
      </c>
      <c r="D10" s="41"/>
      <c r="E10" s="41"/>
      <c r="F10" s="41"/>
      <c r="G10" s="41"/>
      <c r="H10" s="41"/>
      <c r="I10" s="41"/>
      <c r="J10" s="41"/>
      <c r="K10" s="41"/>
      <c r="L10" s="41"/>
      <c r="M10" s="41"/>
      <c r="N10" s="41"/>
      <c r="O10" s="41"/>
      <c r="P10" s="41"/>
      <c r="Q10" s="41"/>
      <c r="R10" s="41"/>
      <c r="S10" s="41"/>
      <c r="T10" s="41"/>
      <c r="U10" s="41"/>
      <c r="V10" s="41"/>
      <c r="W10" s="41"/>
      <c r="X10" s="41"/>
      <c r="Y10" s="41"/>
      <c r="Z10" s="41"/>
    </row>
    <row r="11" spans="1:26" ht="35.25" customHeight="1">
      <c r="A11" s="124"/>
      <c r="B11" s="96" t="s">
        <v>105</v>
      </c>
      <c r="C11" s="97">
        <f>SUM(C8:C9)/C10</f>
        <v>10000</v>
      </c>
      <c r="D11" s="41"/>
      <c r="E11" s="41"/>
      <c r="F11" s="41"/>
      <c r="G11" s="41"/>
      <c r="H11" s="41"/>
      <c r="I11" s="41"/>
      <c r="J11" s="41"/>
      <c r="K11" s="41"/>
      <c r="L11" s="41"/>
      <c r="M11" s="41"/>
      <c r="N11" s="41"/>
      <c r="O11" s="41"/>
      <c r="P11" s="41"/>
      <c r="Q11" s="41"/>
      <c r="R11" s="41"/>
      <c r="S11" s="41"/>
      <c r="T11" s="41"/>
      <c r="U11" s="41"/>
      <c r="V11" s="41"/>
      <c r="W11" s="41"/>
      <c r="X11" s="41"/>
      <c r="Y11" s="41"/>
      <c r="Z11" s="41"/>
    </row>
    <row r="12" spans="1:26" ht="16.5" customHeight="1">
      <c r="A12" s="36"/>
      <c r="B12" s="27"/>
      <c r="C12" s="27"/>
      <c r="D12" s="27"/>
      <c r="E12" s="27"/>
      <c r="F12" s="27"/>
      <c r="G12" s="27"/>
      <c r="H12" s="27"/>
      <c r="I12" s="27"/>
      <c r="J12" s="27"/>
      <c r="K12" s="27"/>
      <c r="L12" s="27"/>
      <c r="M12" s="27"/>
      <c r="N12" s="27"/>
      <c r="O12" s="27"/>
      <c r="P12" s="27"/>
      <c r="Q12" s="27"/>
      <c r="R12" s="27"/>
      <c r="S12" s="27"/>
      <c r="T12" s="27"/>
      <c r="U12" s="27"/>
      <c r="V12" s="27"/>
      <c r="W12" s="27"/>
      <c r="X12" s="27"/>
      <c r="Y12" s="27"/>
      <c r="Z12" s="27"/>
    </row>
    <row r="13" spans="1:26" ht="16.5" customHeight="1">
      <c r="A13" s="27"/>
      <c r="B13" s="27"/>
      <c r="C13" s="27"/>
      <c r="D13" s="27"/>
      <c r="E13" s="27"/>
      <c r="F13" s="27"/>
      <c r="G13" s="27"/>
      <c r="H13" s="27"/>
      <c r="I13" s="27"/>
      <c r="J13" s="27"/>
      <c r="K13" s="27"/>
      <c r="L13" s="27"/>
      <c r="M13" s="27"/>
      <c r="N13" s="27"/>
      <c r="O13" s="27"/>
      <c r="P13" s="27"/>
      <c r="Q13" s="27"/>
      <c r="R13" s="27"/>
      <c r="S13" s="27"/>
      <c r="T13" s="27"/>
      <c r="U13" s="27"/>
      <c r="V13" s="27"/>
      <c r="W13" s="27"/>
      <c r="X13" s="27"/>
      <c r="Y13" s="27"/>
      <c r="Z13" s="27"/>
    </row>
    <row r="14" spans="1:26" ht="16.5" customHeight="1">
      <c r="A14" s="27"/>
      <c r="B14" s="27"/>
      <c r="C14" s="27"/>
      <c r="D14" s="27"/>
      <c r="E14" s="27"/>
      <c r="F14" s="27"/>
      <c r="G14" s="27"/>
      <c r="H14" s="27"/>
      <c r="I14" s="27"/>
      <c r="J14" s="27"/>
      <c r="K14" s="27"/>
      <c r="L14" s="27"/>
      <c r="M14" s="27"/>
      <c r="N14" s="27"/>
      <c r="O14" s="27"/>
      <c r="P14" s="27"/>
      <c r="Q14" s="27"/>
      <c r="R14" s="27"/>
      <c r="S14" s="27"/>
      <c r="T14" s="27"/>
      <c r="U14" s="27"/>
      <c r="V14" s="27"/>
      <c r="W14" s="27"/>
      <c r="X14" s="27"/>
      <c r="Y14" s="27"/>
      <c r="Z14" s="27"/>
    </row>
    <row r="15" spans="1:26" ht="16.5" customHeight="1">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row>
    <row r="16" spans="1:26" ht="16.5" customHeight="1">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row>
    <row r="17" spans="1:26" ht="16.5" customHeight="1">
      <c r="A17" s="27"/>
      <c r="B17" s="27"/>
      <c r="C17" s="27"/>
      <c r="D17" s="27"/>
      <c r="E17" s="27"/>
      <c r="F17" s="27"/>
      <c r="G17" s="27"/>
      <c r="H17" s="27"/>
      <c r="I17" s="27"/>
      <c r="J17" s="27"/>
      <c r="K17" s="27"/>
      <c r="L17" s="27"/>
      <c r="M17" s="27"/>
      <c r="N17" s="27"/>
      <c r="O17" s="27"/>
      <c r="P17" s="27"/>
      <c r="Q17" s="27"/>
      <c r="R17" s="27"/>
      <c r="S17" s="27"/>
      <c r="T17" s="27"/>
      <c r="U17" s="27"/>
      <c r="V17" s="27"/>
      <c r="W17" s="27"/>
      <c r="X17" s="27"/>
      <c r="Y17" s="27"/>
      <c r="Z17" s="27"/>
    </row>
    <row r="18" spans="1:26" ht="16.5" customHeight="1">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row>
    <row r="19" spans="1:26" ht="16.5" customHeight="1">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row>
    <row r="20" spans="1:26" ht="16.5" customHeight="1">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row>
    <row r="21" spans="1:26" ht="16.5" customHeight="1">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row>
    <row r="22" spans="1:26" ht="16.5" customHeight="1">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ht="16.5" customHeight="1">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ht="16.5" customHeight="1">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ht="16.5" customHeight="1">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row>
    <row r="26" spans="1:26" ht="16.5" customHeight="1">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ht="16.5"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row>
    <row r="28" spans="1:26" ht="16.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row>
    <row r="29" spans="1:26" ht="16.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spans="1:26" ht="16.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spans="1:26" ht="16.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spans="1:26" ht="16.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row>
    <row r="33" spans="1:26" ht="16.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row>
    <row r="34" spans="1:26" ht="16.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row>
    <row r="35" spans="1:26" ht="16.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row>
    <row r="36" spans="1:26" ht="16.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row>
    <row r="37" spans="1:26" ht="16.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row>
    <row r="38" spans="1:26" ht="16.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row>
    <row r="39" spans="1:26" ht="16.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row r="1001" spans="1:26" ht="16.5" customHeight="1">
      <c r="A1001" s="27"/>
      <c r="B1001" s="27"/>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row>
    <row r="1002" spans="1:26" ht="16.5" customHeight="1">
      <c r="A1002" s="27"/>
      <c r="B1002" s="27"/>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row>
    <row r="1003" spans="1:26" ht="16.5" customHeight="1">
      <c r="A1003" s="27"/>
      <c r="B1003" s="27"/>
      <c r="C1003" s="27"/>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row>
  </sheetData>
  <mergeCells count="6">
    <mergeCell ref="A8:A11"/>
    <mergeCell ref="A1:G1"/>
    <mergeCell ref="B3:G3"/>
    <mergeCell ref="B4:G4"/>
    <mergeCell ref="B5:G5"/>
    <mergeCell ref="B6:G6"/>
  </mergeCells>
  <hyperlinks>
    <hyperlink ref="B6" r:id="rId1" xr:uid="{00000000-0004-0000-0600-00000000000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3"/>
  <sheetViews>
    <sheetView workbookViewId="0">
      <selection sqref="A1:G1"/>
    </sheetView>
  </sheetViews>
  <sheetFormatPr defaultColWidth="11.23046875" defaultRowHeight="15" customHeight="1"/>
  <cols>
    <col min="1" max="1" width="16" customWidth="1"/>
    <col min="2" max="2" width="37" customWidth="1"/>
    <col min="3" max="3" width="11.3046875" customWidth="1"/>
    <col min="4" max="10" width="10.765625" customWidth="1"/>
    <col min="11" max="11" width="8.3046875" customWidth="1"/>
    <col min="12" max="26" width="10.53515625" customWidth="1"/>
  </cols>
  <sheetData>
    <row r="1" spans="1:26" ht="28">
      <c r="A1" s="175" t="s">
        <v>106</v>
      </c>
      <c r="B1" s="124"/>
      <c r="C1" s="124"/>
      <c r="D1" s="124"/>
      <c r="E1" s="124"/>
      <c r="F1" s="124"/>
      <c r="G1" s="124"/>
      <c r="H1" s="27"/>
      <c r="I1" s="27"/>
      <c r="J1" s="27"/>
      <c r="K1" s="27"/>
      <c r="L1" s="27"/>
      <c r="M1" s="27"/>
      <c r="N1" s="27"/>
      <c r="O1" s="27"/>
      <c r="P1" s="27"/>
      <c r="Q1" s="27"/>
      <c r="R1" s="27"/>
      <c r="S1" s="27"/>
      <c r="T1" s="27"/>
      <c r="U1" s="27"/>
      <c r="V1" s="27"/>
      <c r="W1" s="27"/>
      <c r="X1" s="27"/>
      <c r="Y1" s="27"/>
      <c r="Z1" s="27"/>
    </row>
    <row r="2" spans="1:26" ht="28">
      <c r="A2" s="28"/>
      <c r="B2" s="28"/>
      <c r="C2" s="28"/>
      <c r="D2" s="28"/>
      <c r="E2" s="28"/>
      <c r="F2" s="28"/>
      <c r="G2" s="28"/>
      <c r="H2" s="38"/>
      <c r="I2" s="38"/>
      <c r="J2" s="38"/>
      <c r="K2" s="38"/>
      <c r="L2" s="27"/>
      <c r="M2" s="27"/>
      <c r="N2" s="27"/>
      <c r="O2" s="27"/>
      <c r="P2" s="27"/>
      <c r="Q2" s="27"/>
      <c r="R2" s="27"/>
      <c r="S2" s="27"/>
      <c r="T2" s="27"/>
      <c r="U2" s="27"/>
      <c r="V2" s="27"/>
      <c r="W2" s="27"/>
      <c r="X2" s="27"/>
      <c r="Y2" s="27"/>
      <c r="Z2" s="27"/>
    </row>
    <row r="3" spans="1:26" ht="69.75" customHeight="1">
      <c r="A3" s="91" t="s">
        <v>107</v>
      </c>
      <c r="B3" s="192" t="s">
        <v>108</v>
      </c>
      <c r="C3" s="177"/>
      <c r="D3" s="177"/>
      <c r="E3" s="177"/>
      <c r="F3" s="177"/>
      <c r="G3" s="178"/>
      <c r="H3" s="38"/>
      <c r="I3" s="38"/>
      <c r="J3" s="38"/>
      <c r="K3" s="38"/>
      <c r="L3" s="27"/>
      <c r="M3" s="27"/>
      <c r="N3" s="27"/>
      <c r="O3" s="27"/>
      <c r="P3" s="27"/>
      <c r="Q3" s="27"/>
      <c r="R3" s="27"/>
      <c r="S3" s="27"/>
      <c r="T3" s="27"/>
      <c r="U3" s="27"/>
      <c r="V3" s="27"/>
      <c r="W3" s="27"/>
      <c r="X3" s="27"/>
      <c r="Y3" s="27"/>
      <c r="Z3" s="27"/>
    </row>
    <row r="4" spans="1:26" ht="99.75" customHeight="1">
      <c r="A4" s="39" t="s">
        <v>24</v>
      </c>
      <c r="B4" s="192" t="s">
        <v>109</v>
      </c>
      <c r="C4" s="177"/>
      <c r="D4" s="177"/>
      <c r="E4" s="177"/>
      <c r="F4" s="177"/>
      <c r="G4" s="178"/>
      <c r="H4" s="38"/>
      <c r="I4" s="38"/>
      <c r="J4" s="38"/>
      <c r="K4" s="38"/>
      <c r="L4" s="27"/>
      <c r="M4" s="27"/>
      <c r="N4" s="27"/>
      <c r="O4" s="27"/>
      <c r="P4" s="27"/>
      <c r="Q4" s="27"/>
      <c r="R4" s="27"/>
      <c r="S4" s="27"/>
      <c r="T4" s="27"/>
      <c r="U4" s="27"/>
      <c r="V4" s="27"/>
      <c r="W4" s="27"/>
      <c r="X4" s="27"/>
      <c r="Y4" s="27"/>
      <c r="Z4" s="27"/>
    </row>
    <row r="5" spans="1:26" ht="45" customHeight="1">
      <c r="A5" s="39" t="s">
        <v>110</v>
      </c>
      <c r="B5" s="192" t="s">
        <v>111</v>
      </c>
      <c r="C5" s="177"/>
      <c r="D5" s="177"/>
      <c r="E5" s="177"/>
      <c r="F5" s="177"/>
      <c r="G5" s="178"/>
      <c r="H5" s="38"/>
      <c r="I5" s="38"/>
      <c r="J5" s="38"/>
      <c r="K5" s="38"/>
      <c r="L5" s="27"/>
      <c r="M5" s="27"/>
      <c r="N5" s="27"/>
      <c r="O5" s="27"/>
      <c r="P5" s="27"/>
      <c r="Q5" s="27"/>
      <c r="R5" s="27"/>
      <c r="S5" s="27"/>
      <c r="T5" s="27"/>
      <c r="U5" s="27"/>
      <c r="V5" s="27"/>
      <c r="W5" s="27"/>
      <c r="X5" s="27"/>
      <c r="Y5" s="27"/>
      <c r="Z5" s="27"/>
    </row>
    <row r="6" spans="1:26" ht="34.5" customHeight="1">
      <c r="A6" s="39" t="s">
        <v>28</v>
      </c>
      <c r="B6" s="223" t="s">
        <v>112</v>
      </c>
      <c r="C6" s="177"/>
      <c r="D6" s="177"/>
      <c r="E6" s="177"/>
      <c r="F6" s="177"/>
      <c r="G6" s="178"/>
      <c r="H6" s="27"/>
      <c r="I6" s="27"/>
      <c r="J6" s="27"/>
      <c r="K6" s="27"/>
      <c r="L6" s="27"/>
      <c r="M6" s="27"/>
      <c r="N6" s="27"/>
      <c r="O6" s="27"/>
      <c r="P6" s="27"/>
      <c r="Q6" s="27"/>
      <c r="R6" s="27"/>
      <c r="S6" s="27"/>
      <c r="T6" s="27"/>
      <c r="U6" s="27"/>
      <c r="V6" s="27"/>
      <c r="W6" s="27"/>
      <c r="X6" s="27"/>
      <c r="Y6" s="27"/>
      <c r="Z6" s="27"/>
    </row>
    <row r="7" spans="1:26" ht="16.5" customHeight="1">
      <c r="A7" s="27"/>
      <c r="B7" s="27"/>
      <c r="C7" s="27"/>
      <c r="D7" s="27"/>
      <c r="E7" s="27"/>
      <c r="F7" s="27"/>
      <c r="G7" s="27"/>
      <c r="H7" s="27"/>
      <c r="I7" s="27"/>
      <c r="J7" s="27"/>
      <c r="K7" s="27"/>
      <c r="L7" s="27"/>
      <c r="M7" s="27"/>
      <c r="N7" s="27"/>
      <c r="O7" s="27"/>
      <c r="P7" s="27"/>
      <c r="Q7" s="27"/>
      <c r="R7" s="27"/>
      <c r="S7" s="27"/>
      <c r="T7" s="27"/>
      <c r="U7" s="27"/>
      <c r="V7" s="27"/>
      <c r="W7" s="27"/>
      <c r="X7" s="27"/>
      <c r="Y7" s="27"/>
      <c r="Z7" s="27"/>
    </row>
    <row r="8" spans="1:26" ht="35.25" customHeight="1">
      <c r="A8" s="172" t="s">
        <v>30</v>
      </c>
      <c r="B8" s="98" t="s">
        <v>113</v>
      </c>
      <c r="C8" s="99">
        <v>20000</v>
      </c>
      <c r="D8" s="100" t="s">
        <v>114</v>
      </c>
      <c r="E8" s="27"/>
      <c r="F8" s="27"/>
      <c r="G8" s="27"/>
      <c r="H8" s="27"/>
      <c r="I8" s="27"/>
      <c r="J8" s="27"/>
      <c r="K8" s="27"/>
      <c r="L8" s="27"/>
      <c r="M8" s="27"/>
      <c r="N8" s="27"/>
      <c r="O8" s="27"/>
      <c r="P8" s="27"/>
      <c r="Q8" s="27"/>
      <c r="R8" s="27"/>
      <c r="S8" s="27"/>
      <c r="T8" s="27"/>
      <c r="U8" s="27"/>
      <c r="V8" s="27"/>
      <c r="W8" s="27"/>
      <c r="X8" s="27"/>
      <c r="Y8" s="27"/>
      <c r="Z8" s="27"/>
    </row>
    <row r="9" spans="1:26" ht="35.25" customHeight="1">
      <c r="A9" s="124"/>
      <c r="B9" s="98" t="s">
        <v>115</v>
      </c>
      <c r="C9" s="48">
        <v>2</v>
      </c>
      <c r="D9" s="100" t="s">
        <v>116</v>
      </c>
      <c r="E9" s="27"/>
      <c r="F9" s="27"/>
      <c r="G9" s="27"/>
      <c r="H9" s="27"/>
      <c r="I9" s="27"/>
      <c r="J9" s="27"/>
      <c r="K9" s="27"/>
      <c r="L9" s="27"/>
      <c r="M9" s="27"/>
      <c r="N9" s="27"/>
      <c r="O9" s="27"/>
      <c r="P9" s="27"/>
      <c r="Q9" s="27"/>
      <c r="R9" s="27"/>
      <c r="S9" s="27"/>
      <c r="T9" s="27"/>
      <c r="U9" s="27"/>
      <c r="V9" s="27"/>
      <c r="W9" s="27"/>
      <c r="X9" s="27"/>
      <c r="Y9" s="27"/>
      <c r="Z9" s="27"/>
    </row>
    <row r="10" spans="1:26" ht="35.25" customHeight="1">
      <c r="A10" s="124"/>
      <c r="B10" s="101" t="s">
        <v>106</v>
      </c>
      <c r="C10" s="102">
        <f>C8*C9</f>
        <v>40000</v>
      </c>
      <c r="D10" s="101"/>
      <c r="E10" s="27"/>
      <c r="F10" s="27"/>
      <c r="G10" s="27"/>
      <c r="H10" s="27"/>
      <c r="I10" s="27"/>
      <c r="J10" s="27"/>
      <c r="K10" s="27"/>
      <c r="L10" s="27"/>
      <c r="M10" s="27"/>
      <c r="N10" s="27"/>
      <c r="O10" s="27"/>
      <c r="P10" s="27"/>
      <c r="Q10" s="27"/>
      <c r="R10" s="27"/>
      <c r="S10" s="27"/>
      <c r="T10" s="27"/>
      <c r="U10" s="27"/>
      <c r="V10" s="27"/>
      <c r="W10" s="27"/>
      <c r="X10" s="27"/>
      <c r="Y10" s="27"/>
      <c r="Z10" s="27"/>
    </row>
    <row r="11" spans="1:26" ht="16.5" customHeight="1">
      <c r="A11" s="50"/>
      <c r="B11" s="27"/>
      <c r="C11" s="27"/>
      <c r="D11" s="27"/>
      <c r="E11" s="27"/>
      <c r="F11" s="27"/>
      <c r="G11" s="27"/>
      <c r="H11" s="27"/>
      <c r="I11" s="27"/>
      <c r="J11" s="27"/>
      <c r="K11" s="27"/>
      <c r="L11" s="27"/>
      <c r="M11" s="27"/>
      <c r="N11" s="27"/>
      <c r="O11" s="27"/>
      <c r="P11" s="27"/>
      <c r="Q11" s="27"/>
      <c r="R11" s="27"/>
      <c r="S11" s="27"/>
      <c r="T11" s="27"/>
      <c r="U11" s="27"/>
      <c r="V11" s="27"/>
      <c r="W11" s="27"/>
      <c r="X11" s="27"/>
      <c r="Y11" s="27"/>
      <c r="Z11" s="27"/>
    </row>
    <row r="12" spans="1:26" ht="16.5" customHeight="1">
      <c r="A12" s="36"/>
      <c r="B12" s="27"/>
      <c r="C12" s="27"/>
      <c r="D12" s="27"/>
      <c r="E12" s="27"/>
      <c r="F12" s="27"/>
      <c r="G12" s="27"/>
      <c r="H12" s="27"/>
      <c r="I12" s="27"/>
      <c r="J12" s="27"/>
      <c r="K12" s="27"/>
      <c r="L12" s="27"/>
      <c r="M12" s="27"/>
      <c r="N12" s="27"/>
      <c r="O12" s="27"/>
      <c r="P12" s="27"/>
      <c r="Q12" s="27"/>
      <c r="R12" s="27"/>
      <c r="S12" s="27"/>
      <c r="T12" s="27"/>
      <c r="U12" s="27"/>
      <c r="V12" s="27"/>
      <c r="W12" s="27"/>
      <c r="X12" s="27"/>
      <c r="Y12" s="27"/>
      <c r="Z12" s="27"/>
    </row>
    <row r="13" spans="1:26" ht="16.5" customHeight="1">
      <c r="A13" s="27"/>
      <c r="B13" s="27"/>
      <c r="C13" s="27"/>
      <c r="D13" s="27"/>
      <c r="E13" s="27"/>
      <c r="F13" s="27"/>
      <c r="G13" s="27"/>
      <c r="H13" s="27"/>
      <c r="I13" s="27"/>
      <c r="J13" s="27"/>
      <c r="K13" s="27"/>
      <c r="L13" s="27"/>
      <c r="M13" s="27"/>
      <c r="N13" s="27"/>
      <c r="O13" s="27"/>
      <c r="P13" s="27"/>
      <c r="Q13" s="27"/>
      <c r="R13" s="27"/>
      <c r="S13" s="27"/>
      <c r="T13" s="27"/>
      <c r="U13" s="27"/>
      <c r="V13" s="27"/>
      <c r="W13" s="27"/>
      <c r="X13" s="27"/>
      <c r="Y13" s="27"/>
      <c r="Z13" s="27"/>
    </row>
    <row r="14" spans="1:26" ht="16.5" customHeight="1">
      <c r="A14" s="27"/>
      <c r="B14" s="27"/>
      <c r="C14" s="27"/>
      <c r="D14" s="27"/>
      <c r="E14" s="27"/>
      <c r="F14" s="27"/>
      <c r="G14" s="27"/>
      <c r="H14" s="27"/>
      <c r="I14" s="27"/>
      <c r="J14" s="27"/>
      <c r="K14" s="27"/>
      <c r="L14" s="27"/>
      <c r="M14" s="27"/>
      <c r="N14" s="27"/>
      <c r="O14" s="27"/>
      <c r="P14" s="27"/>
      <c r="Q14" s="27"/>
      <c r="R14" s="27"/>
      <c r="S14" s="27"/>
      <c r="T14" s="27"/>
      <c r="U14" s="27"/>
      <c r="V14" s="27"/>
      <c r="W14" s="27"/>
      <c r="X14" s="27"/>
      <c r="Y14" s="27"/>
      <c r="Z14" s="27"/>
    </row>
    <row r="15" spans="1:26" ht="16.5" customHeight="1">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row>
    <row r="16" spans="1:26" ht="16.5" customHeight="1">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row>
    <row r="17" spans="1:26" ht="16.5" customHeight="1">
      <c r="A17" s="27"/>
      <c r="B17" s="27"/>
      <c r="C17" s="27"/>
      <c r="D17" s="27"/>
      <c r="E17" s="27"/>
      <c r="F17" s="27"/>
      <c r="G17" s="27"/>
      <c r="H17" s="27"/>
      <c r="I17" s="27"/>
      <c r="J17" s="27"/>
      <c r="K17" s="27"/>
      <c r="L17" s="27"/>
      <c r="M17" s="27"/>
      <c r="N17" s="27"/>
      <c r="O17" s="27"/>
      <c r="P17" s="27"/>
      <c r="Q17" s="27"/>
      <c r="R17" s="27"/>
      <c r="S17" s="27"/>
      <c r="T17" s="27"/>
      <c r="U17" s="27"/>
      <c r="V17" s="27"/>
      <c r="W17" s="27"/>
      <c r="X17" s="27"/>
      <c r="Y17" s="27"/>
      <c r="Z17" s="27"/>
    </row>
    <row r="18" spans="1:26" ht="16.5" customHeight="1">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row>
    <row r="19" spans="1:26" ht="16.5" customHeight="1">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row>
    <row r="20" spans="1:26" ht="16.5" customHeight="1">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row>
    <row r="21" spans="1:26" ht="16.5" customHeight="1">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row>
    <row r="22" spans="1:26" ht="16.5" customHeight="1">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ht="16.5" customHeight="1">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ht="16.5" customHeight="1">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ht="16.5" customHeight="1">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row>
    <row r="26" spans="1:26" ht="16.5" customHeight="1">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ht="16.5"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row>
    <row r="28" spans="1:26" ht="16.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row>
    <row r="29" spans="1:26" ht="16.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spans="1:26" ht="16.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spans="1:26" ht="16.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spans="1:26" ht="16.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row>
    <row r="33" spans="1:26" ht="16.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row>
    <row r="34" spans="1:26" ht="16.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row>
    <row r="35" spans="1:26" ht="16.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row>
    <row r="36" spans="1:26" ht="16.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row>
    <row r="37" spans="1:26" ht="16.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row>
    <row r="38" spans="1:26" ht="16.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row>
    <row r="39" spans="1:26" ht="16.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row r="1001" spans="1:26" ht="16.5" customHeight="1">
      <c r="A1001" s="27"/>
      <c r="B1001" s="27"/>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row>
    <row r="1002" spans="1:26" ht="16.5" customHeight="1">
      <c r="A1002" s="27"/>
      <c r="B1002" s="27"/>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row>
    <row r="1003" spans="1:26" ht="16.5" customHeight="1">
      <c r="A1003" s="27"/>
      <c r="B1003" s="27"/>
      <c r="C1003" s="27"/>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row>
  </sheetData>
  <mergeCells count="6">
    <mergeCell ref="A8:A10"/>
    <mergeCell ref="A1:G1"/>
    <mergeCell ref="B3:G3"/>
    <mergeCell ref="B4:G4"/>
    <mergeCell ref="B5:G5"/>
    <mergeCell ref="B6:G6"/>
  </mergeCells>
  <hyperlinks>
    <hyperlink ref="B6" r:id="rId1" xr:uid="{00000000-0004-0000-0700-000000000000}"/>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2"/>
  <sheetViews>
    <sheetView workbookViewId="0">
      <selection sqref="A1:G1"/>
    </sheetView>
  </sheetViews>
  <sheetFormatPr defaultColWidth="11.23046875" defaultRowHeight="15" customHeight="1"/>
  <cols>
    <col min="1" max="1" width="21.765625" customWidth="1"/>
    <col min="2" max="2" width="25.07421875" customWidth="1"/>
    <col min="3" max="4" width="10.765625" customWidth="1"/>
    <col min="5" max="6" width="10.3046875" customWidth="1"/>
    <col min="7" max="11" width="10.765625" customWidth="1"/>
    <col min="12" max="26" width="10.53515625" customWidth="1"/>
  </cols>
  <sheetData>
    <row r="1" spans="1:26" ht="28">
      <c r="A1" s="175" t="s">
        <v>12</v>
      </c>
      <c r="B1" s="124"/>
      <c r="C1" s="124"/>
      <c r="D1" s="124"/>
      <c r="E1" s="124"/>
      <c r="F1" s="124"/>
      <c r="G1" s="124"/>
      <c r="H1" s="27"/>
      <c r="I1" s="27"/>
      <c r="J1" s="27"/>
      <c r="K1" s="27"/>
      <c r="L1" s="27"/>
      <c r="M1" s="27"/>
      <c r="N1" s="27"/>
      <c r="O1" s="27"/>
      <c r="P1" s="27"/>
      <c r="Q1" s="27"/>
      <c r="R1" s="27"/>
      <c r="S1" s="27"/>
      <c r="T1" s="27"/>
      <c r="U1" s="27"/>
      <c r="V1" s="27"/>
      <c r="W1" s="27"/>
      <c r="X1" s="27"/>
      <c r="Y1" s="27"/>
      <c r="Z1" s="27"/>
    </row>
    <row r="2" spans="1:26" ht="16.5" customHeight="1">
      <c r="A2" s="28"/>
      <c r="B2" s="28"/>
      <c r="C2" s="28"/>
      <c r="D2" s="28"/>
      <c r="E2" s="28"/>
      <c r="F2" s="28"/>
      <c r="G2" s="28"/>
      <c r="H2" s="27"/>
      <c r="I2" s="27"/>
      <c r="J2" s="27"/>
      <c r="K2" s="27"/>
      <c r="L2" s="27"/>
      <c r="M2" s="27"/>
      <c r="N2" s="27"/>
      <c r="O2" s="27"/>
      <c r="P2" s="27"/>
      <c r="Q2" s="27"/>
      <c r="R2" s="27"/>
      <c r="S2" s="27"/>
      <c r="T2" s="27"/>
      <c r="U2" s="27"/>
      <c r="V2" s="27"/>
      <c r="W2" s="27"/>
      <c r="X2" s="27"/>
      <c r="Y2" s="27"/>
      <c r="Z2" s="27"/>
    </row>
    <row r="3" spans="1:26" ht="69" customHeight="1">
      <c r="A3" s="91" t="s">
        <v>117</v>
      </c>
      <c r="B3" s="192" t="s">
        <v>118</v>
      </c>
      <c r="C3" s="177"/>
      <c r="D3" s="177"/>
      <c r="E3" s="177"/>
      <c r="F3" s="177"/>
      <c r="G3" s="178"/>
      <c r="H3" s="90"/>
      <c r="I3" s="90"/>
      <c r="J3" s="90"/>
      <c r="K3" s="90"/>
      <c r="L3" s="27"/>
      <c r="M3" s="27"/>
      <c r="N3" s="27"/>
      <c r="O3" s="27"/>
      <c r="P3" s="27"/>
      <c r="Q3" s="27"/>
      <c r="R3" s="27"/>
      <c r="S3" s="27"/>
      <c r="T3" s="27"/>
      <c r="U3" s="27"/>
      <c r="V3" s="27"/>
      <c r="W3" s="27"/>
      <c r="X3" s="27"/>
      <c r="Y3" s="27"/>
      <c r="Z3" s="27"/>
    </row>
    <row r="4" spans="1:26" ht="51" customHeight="1">
      <c r="A4" s="39" t="s">
        <v>24</v>
      </c>
      <c r="B4" s="192" t="s">
        <v>119</v>
      </c>
      <c r="C4" s="177"/>
      <c r="D4" s="177"/>
      <c r="E4" s="177"/>
      <c r="F4" s="177"/>
      <c r="G4" s="178"/>
      <c r="H4" s="90"/>
      <c r="I4" s="90"/>
      <c r="J4" s="90"/>
      <c r="K4" s="90"/>
      <c r="L4" s="27"/>
      <c r="M4" s="27"/>
      <c r="N4" s="27"/>
      <c r="O4" s="27"/>
      <c r="P4" s="27"/>
      <c r="Q4" s="27"/>
      <c r="R4" s="27"/>
      <c r="S4" s="27"/>
      <c r="T4" s="27"/>
      <c r="U4" s="27"/>
      <c r="V4" s="27"/>
      <c r="W4" s="27"/>
      <c r="X4" s="27"/>
      <c r="Y4" s="27"/>
      <c r="Z4" s="27"/>
    </row>
    <row r="5" spans="1:26" ht="82.5" customHeight="1">
      <c r="A5" s="39" t="s">
        <v>120</v>
      </c>
      <c r="B5" s="192" t="s">
        <v>121</v>
      </c>
      <c r="C5" s="177"/>
      <c r="D5" s="177"/>
      <c r="E5" s="177"/>
      <c r="F5" s="177"/>
      <c r="G5" s="178"/>
      <c r="H5" s="38"/>
      <c r="I5" s="38"/>
      <c r="J5" s="38"/>
      <c r="K5" s="38"/>
      <c r="L5" s="27"/>
      <c r="M5" s="27"/>
      <c r="N5" s="27"/>
      <c r="O5" s="27"/>
      <c r="P5" s="27"/>
      <c r="Q5" s="27"/>
      <c r="R5" s="27"/>
      <c r="S5" s="27"/>
      <c r="T5" s="27"/>
      <c r="U5" s="27"/>
      <c r="V5" s="27"/>
      <c r="W5" s="27"/>
      <c r="X5" s="27"/>
      <c r="Y5" s="27"/>
      <c r="Z5" s="27"/>
    </row>
    <row r="6" spans="1:26" ht="33" customHeight="1">
      <c r="A6" s="39" t="s">
        <v>28</v>
      </c>
      <c r="B6" s="224" t="s">
        <v>122</v>
      </c>
      <c r="C6" s="177"/>
      <c r="D6" s="177"/>
      <c r="E6" s="177"/>
      <c r="F6" s="177"/>
      <c r="G6" s="178"/>
      <c r="H6" s="27"/>
      <c r="I6" s="27"/>
      <c r="J6" s="27"/>
      <c r="K6" s="27"/>
      <c r="L6" s="27"/>
      <c r="M6" s="27"/>
      <c r="N6" s="27"/>
      <c r="O6" s="27"/>
      <c r="P6" s="27"/>
      <c r="Q6" s="27"/>
      <c r="R6" s="27"/>
      <c r="S6" s="27"/>
      <c r="T6" s="27"/>
      <c r="U6" s="27"/>
      <c r="V6" s="27"/>
      <c r="W6" s="27"/>
      <c r="X6" s="27"/>
      <c r="Y6" s="27"/>
      <c r="Z6" s="27"/>
    </row>
    <row r="7" spans="1:26" ht="16.5" customHeight="1">
      <c r="A7" s="27"/>
      <c r="B7" s="27"/>
      <c r="C7" s="27"/>
      <c r="D7" s="27"/>
      <c r="E7" s="27"/>
      <c r="F7" s="27"/>
      <c r="G7" s="27"/>
      <c r="H7" s="27"/>
      <c r="I7" s="27"/>
      <c r="J7" s="27"/>
      <c r="K7" s="27"/>
      <c r="L7" s="27"/>
      <c r="M7" s="27"/>
      <c r="N7" s="27"/>
      <c r="O7" s="27"/>
      <c r="P7" s="27"/>
      <c r="Q7" s="27"/>
      <c r="R7" s="27"/>
      <c r="S7" s="27"/>
      <c r="T7" s="27"/>
      <c r="U7" s="27"/>
      <c r="V7" s="27"/>
      <c r="W7" s="27"/>
      <c r="X7" s="27"/>
      <c r="Y7" s="27"/>
      <c r="Z7" s="27"/>
    </row>
    <row r="8" spans="1:26" ht="34.5" customHeight="1">
      <c r="A8" s="172" t="s">
        <v>30</v>
      </c>
      <c r="B8" s="98" t="s">
        <v>105</v>
      </c>
      <c r="C8" s="103">
        <f>'Customer Acquisition Cost (CAC)'!C11</f>
        <v>10000</v>
      </c>
      <c r="D8" s="27"/>
      <c r="E8" s="27"/>
      <c r="F8" s="27"/>
      <c r="G8" s="27"/>
      <c r="H8" s="27"/>
      <c r="I8" s="27"/>
      <c r="J8" s="27"/>
      <c r="K8" s="27"/>
      <c r="L8" s="27"/>
      <c r="M8" s="27"/>
      <c r="N8" s="27"/>
      <c r="O8" s="27"/>
      <c r="P8" s="27"/>
      <c r="Q8" s="27"/>
      <c r="R8" s="27"/>
      <c r="S8" s="27"/>
      <c r="T8" s="27"/>
      <c r="U8" s="27"/>
      <c r="V8" s="27"/>
      <c r="W8" s="27"/>
      <c r="X8" s="27"/>
      <c r="Y8" s="27"/>
      <c r="Z8" s="27"/>
    </row>
    <row r="9" spans="1:26" ht="34.5" customHeight="1">
      <c r="A9" s="124"/>
      <c r="B9" s="98" t="s">
        <v>106</v>
      </c>
      <c r="C9" s="103">
        <f>'Customer Lifetime Value (CLV)'!C10</f>
        <v>40000</v>
      </c>
      <c r="D9" s="27"/>
      <c r="E9" s="27"/>
      <c r="F9" s="27"/>
      <c r="G9" s="27"/>
      <c r="H9" s="27"/>
      <c r="I9" s="27"/>
      <c r="J9" s="27"/>
      <c r="K9" s="27"/>
      <c r="L9" s="27"/>
      <c r="M9" s="27"/>
      <c r="N9" s="27"/>
      <c r="O9" s="27"/>
      <c r="P9" s="27"/>
      <c r="Q9" s="27"/>
      <c r="R9" s="27"/>
      <c r="S9" s="27"/>
      <c r="T9" s="27"/>
      <c r="U9" s="27"/>
      <c r="V9" s="27"/>
      <c r="W9" s="27"/>
      <c r="X9" s="27"/>
      <c r="Y9" s="27"/>
      <c r="Z9" s="27"/>
    </row>
    <row r="10" spans="1:26" ht="34.5" customHeight="1">
      <c r="A10" s="124"/>
      <c r="B10" s="104" t="s">
        <v>12</v>
      </c>
      <c r="C10" s="105">
        <f>C9/C8</f>
        <v>4</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6.5" customHeight="1">
      <c r="A11" s="50"/>
      <c r="B11" s="27"/>
      <c r="C11" s="27"/>
      <c r="D11" s="27"/>
      <c r="E11" s="27"/>
      <c r="F11" s="27"/>
      <c r="G11" s="27"/>
      <c r="H11" s="27"/>
      <c r="I11" s="27"/>
      <c r="J11" s="27"/>
      <c r="K11" s="27"/>
      <c r="L11" s="27"/>
      <c r="M11" s="27"/>
      <c r="N11" s="27"/>
      <c r="O11" s="27"/>
      <c r="P11" s="27"/>
      <c r="Q11" s="27"/>
      <c r="R11" s="27"/>
      <c r="S11" s="27"/>
      <c r="T11" s="27"/>
      <c r="U11" s="27"/>
      <c r="V11" s="27"/>
      <c r="W11" s="27"/>
      <c r="X11" s="27"/>
      <c r="Y11" s="27"/>
      <c r="Z11" s="27"/>
    </row>
    <row r="12" spans="1:26" ht="16.5" customHeight="1">
      <c r="A12" s="36"/>
      <c r="B12" s="27"/>
      <c r="C12" s="27"/>
      <c r="D12" s="27"/>
      <c r="E12" s="27"/>
      <c r="F12" s="27"/>
      <c r="G12" s="27"/>
      <c r="H12" s="27"/>
      <c r="I12" s="27"/>
      <c r="J12" s="27"/>
      <c r="K12" s="27"/>
      <c r="L12" s="27"/>
      <c r="M12" s="27"/>
      <c r="N12" s="27"/>
      <c r="O12" s="27"/>
      <c r="P12" s="27"/>
      <c r="Q12" s="27"/>
      <c r="R12" s="27"/>
      <c r="S12" s="27"/>
      <c r="T12" s="27"/>
      <c r="U12" s="27"/>
      <c r="V12" s="27"/>
      <c r="W12" s="27"/>
      <c r="X12" s="27"/>
      <c r="Y12" s="27"/>
      <c r="Z12" s="27"/>
    </row>
    <row r="13" spans="1:26" ht="16.5" customHeight="1">
      <c r="A13" s="27"/>
      <c r="B13" s="27"/>
      <c r="C13" s="27"/>
      <c r="D13" s="27"/>
      <c r="E13" s="27"/>
      <c r="F13" s="27"/>
      <c r="G13" s="27"/>
      <c r="H13" s="27"/>
      <c r="I13" s="27"/>
      <c r="J13" s="27"/>
      <c r="K13" s="27"/>
      <c r="L13" s="27"/>
      <c r="M13" s="27"/>
      <c r="N13" s="27"/>
      <c r="O13" s="27"/>
      <c r="P13" s="27"/>
      <c r="Q13" s="27"/>
      <c r="R13" s="27"/>
      <c r="S13" s="27"/>
      <c r="T13" s="27"/>
      <c r="U13" s="27"/>
      <c r="V13" s="27"/>
      <c r="W13" s="27"/>
      <c r="X13" s="27"/>
      <c r="Y13" s="27"/>
      <c r="Z13" s="27"/>
    </row>
    <row r="14" spans="1:26" ht="16.5" customHeight="1">
      <c r="A14" s="27"/>
      <c r="B14" s="27"/>
      <c r="C14" s="27"/>
      <c r="D14" s="27"/>
      <c r="E14" s="27"/>
      <c r="F14" s="27"/>
      <c r="G14" s="27"/>
      <c r="H14" s="27"/>
      <c r="I14" s="27"/>
      <c r="J14" s="27"/>
      <c r="K14" s="27"/>
      <c r="L14" s="27"/>
      <c r="M14" s="27"/>
      <c r="N14" s="27"/>
      <c r="O14" s="27"/>
      <c r="P14" s="27"/>
      <c r="Q14" s="27"/>
      <c r="R14" s="27"/>
      <c r="S14" s="27"/>
      <c r="T14" s="27"/>
      <c r="U14" s="27"/>
      <c r="V14" s="27"/>
      <c r="W14" s="27"/>
      <c r="X14" s="27"/>
      <c r="Y14" s="27"/>
      <c r="Z14" s="27"/>
    </row>
    <row r="15" spans="1:26" ht="16.5" customHeight="1">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row>
    <row r="16" spans="1:26" ht="16.5" customHeight="1">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row>
    <row r="17" spans="1:26" ht="16.5" customHeight="1">
      <c r="A17" s="27"/>
      <c r="B17" s="27"/>
      <c r="C17" s="27"/>
      <c r="D17" s="27"/>
      <c r="E17" s="27"/>
      <c r="F17" s="27"/>
      <c r="G17" s="27"/>
      <c r="H17" s="27"/>
      <c r="I17" s="27"/>
      <c r="J17" s="27"/>
      <c r="K17" s="27"/>
      <c r="L17" s="27"/>
      <c r="M17" s="27"/>
      <c r="N17" s="27"/>
      <c r="O17" s="27"/>
      <c r="P17" s="27"/>
      <c r="Q17" s="27"/>
      <c r="R17" s="27"/>
      <c r="S17" s="27"/>
      <c r="T17" s="27"/>
      <c r="U17" s="27"/>
      <c r="V17" s="27"/>
      <c r="W17" s="27"/>
      <c r="X17" s="27"/>
      <c r="Y17" s="27"/>
      <c r="Z17" s="27"/>
    </row>
    <row r="18" spans="1:26" ht="16.5" customHeight="1">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row>
    <row r="19" spans="1:26" ht="16.5" customHeight="1">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row>
    <row r="20" spans="1:26" ht="16.5" customHeight="1">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row>
    <row r="21" spans="1:26" ht="16.5" customHeight="1">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row>
    <row r="22" spans="1:26" ht="16.5" customHeight="1">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ht="16.5" customHeight="1">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ht="16.5" customHeight="1">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ht="16.5" customHeight="1">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row>
    <row r="26" spans="1:26" ht="16.5" customHeight="1">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ht="16.5"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row>
    <row r="28" spans="1:26" ht="16.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row>
    <row r="29" spans="1:26" ht="16.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spans="1:26" ht="16.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spans="1:26" ht="16.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spans="1:26" ht="16.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row>
    <row r="33" spans="1:26" ht="16.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row>
    <row r="34" spans="1:26" ht="16.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row>
    <row r="35" spans="1:26" ht="16.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row>
    <row r="36" spans="1:26" ht="16.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row>
    <row r="37" spans="1:26" ht="16.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row>
    <row r="38" spans="1:26" ht="16.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row>
    <row r="39" spans="1:26" ht="16.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row r="1001" spans="1:26" ht="16.5" customHeight="1">
      <c r="A1001" s="27"/>
      <c r="B1001" s="27"/>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row>
    <row r="1002" spans="1:26" ht="16.5" customHeight="1">
      <c r="A1002" s="27"/>
      <c r="B1002" s="27"/>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row>
  </sheetData>
  <mergeCells count="6">
    <mergeCell ref="A8:A10"/>
    <mergeCell ref="A1:G1"/>
    <mergeCell ref="B3:G3"/>
    <mergeCell ref="B4:G4"/>
    <mergeCell ref="B5:G5"/>
    <mergeCell ref="B6:G6"/>
  </mergeCells>
  <hyperlinks>
    <hyperlink ref="B6" r:id="rId1" xr:uid="{00000000-0004-0000-0800-000000000000}"/>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Start Here</vt:lpstr>
      <vt:lpstr>Average Deal Size</vt:lpstr>
      <vt:lpstr>Win Rate</vt:lpstr>
      <vt:lpstr>DemoClose Ratio</vt:lpstr>
      <vt:lpstr>Quota Setting Calculator</vt:lpstr>
      <vt:lpstr>Commission Calculator</vt:lpstr>
      <vt:lpstr>Customer Acquisition Cost (CAC)</vt:lpstr>
      <vt:lpstr>Customer Lifetime Value (CLV)</vt:lpstr>
      <vt:lpstr>CAC-to-CLV</vt:lpstr>
      <vt:lpstr>Revenue by Product</vt:lpstr>
      <vt:lpstr>Customer Retention Rate</vt:lpstr>
      <vt:lpstr>Revenue Churn</vt:lpstr>
      <vt:lpstr>Employee Turnover Rate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Charlene Haparimwi</cp:lastModifiedBy>
  <dcterms:created xsi:type="dcterms:W3CDTF">2021-04-30T17:14:03Z</dcterms:created>
  <dcterms:modified xsi:type="dcterms:W3CDTF">2021-04-30T17:22:48Z</dcterms:modified>
</cp:coreProperties>
</file>